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4\Melnikova\документы\windows\pc1\рабочее\Share\VII скликання\сессии\13 позачергова сесія\_GUN6Y~Q\проекти\позачергова 13 сесія\3. бюджет\"/>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Лист1!$B$1:$H$191</definedName>
  </definedNames>
  <calcPr calcId="162913" fullCalcOnLoad="1"/>
</workbook>
</file>

<file path=xl/calcChain.xml><?xml version="1.0" encoding="utf-8"?>
<calcChain xmlns="http://schemas.openxmlformats.org/spreadsheetml/2006/main">
  <c r="H173" i="1" l="1"/>
  <c r="H77" i="1"/>
  <c r="H76" i="1"/>
  <c r="H75" i="1"/>
  <c r="H73" i="1" s="1"/>
  <c r="G113" i="1"/>
  <c r="H175" i="1"/>
  <c r="H64" i="1"/>
  <c r="H41" i="1"/>
  <c r="H42" i="1"/>
  <c r="H43" i="1"/>
  <c r="H44" i="1"/>
  <c r="H45" i="1"/>
  <c r="H46" i="1"/>
  <c r="H68" i="1"/>
  <c r="H51" i="1"/>
  <c r="H63" i="1"/>
  <c r="H12" i="1"/>
  <c r="H56" i="1"/>
  <c r="H60" i="1"/>
  <c r="H61" i="1"/>
  <c r="H13" i="1"/>
  <c r="H16" i="1"/>
  <c r="H37" i="1"/>
  <c r="H118" i="1"/>
  <c r="H122" i="1"/>
  <c r="H124" i="1"/>
  <c r="H136" i="1"/>
  <c r="H137" i="1"/>
  <c r="H141" i="1"/>
  <c r="H142" i="1"/>
  <c r="H143" i="1"/>
  <c r="H132" i="1"/>
  <c r="H119" i="1"/>
  <c r="H120" i="1"/>
  <c r="H121" i="1"/>
  <c r="H114" i="1"/>
  <c r="H117" i="1"/>
  <c r="H123" i="1"/>
  <c r="H125" i="1"/>
  <c r="H126" i="1"/>
  <c r="H128" i="1"/>
  <c r="H129" i="1"/>
  <c r="H139" i="1"/>
  <c r="H130" i="1"/>
  <c r="H131" i="1"/>
  <c r="G162" i="1"/>
  <c r="F162" i="1"/>
  <c r="H162" i="1" s="1"/>
  <c r="H74" i="1"/>
  <c r="H78" i="1"/>
  <c r="H108" i="1"/>
  <c r="H99" i="1"/>
  <c r="H97" i="1"/>
  <c r="H96" i="1" s="1"/>
  <c r="H147" i="1"/>
  <c r="H146" i="1"/>
  <c r="H144" i="1"/>
  <c r="H71" i="1"/>
  <c r="F154" i="1"/>
  <c r="H93" i="1"/>
  <c r="H90" i="1"/>
  <c r="H84" i="1"/>
  <c r="H85" i="1"/>
  <c r="H79" i="1" s="1"/>
  <c r="H89" i="1"/>
  <c r="H94" i="1"/>
  <c r="G148" i="1"/>
  <c r="F148" i="1"/>
  <c r="H148" i="1" s="1"/>
  <c r="G10" i="1"/>
  <c r="G186" i="1" s="1"/>
  <c r="G73" i="1"/>
  <c r="G144" i="1"/>
  <c r="G69" i="1"/>
  <c r="G79" i="1"/>
  <c r="G96" i="1"/>
  <c r="F69" i="1"/>
  <c r="F10" i="1"/>
  <c r="F186" i="1" s="1"/>
  <c r="F113" i="1"/>
  <c r="F73" i="1"/>
  <c r="F96" i="1"/>
  <c r="F144" i="1"/>
  <c r="F79" i="1"/>
  <c r="H72" i="1"/>
  <c r="H70" i="1"/>
  <c r="H69" i="1" s="1"/>
  <c r="H65" i="1"/>
  <c r="H62" i="1"/>
  <c r="H66" i="1"/>
  <c r="H67" i="1"/>
  <c r="H11" i="1"/>
  <c r="H17" i="1"/>
  <c r="H19" i="1"/>
  <c r="H20" i="1"/>
  <c r="H10" i="1" s="1"/>
  <c r="H186" i="1" s="1"/>
  <c r="H21" i="1"/>
  <c r="H22" i="1"/>
  <c r="H23" i="1"/>
  <c r="H24" i="1"/>
  <c r="H25" i="1"/>
  <c r="H26" i="1"/>
  <c r="H28" i="1"/>
  <c r="H29" i="1"/>
  <c r="H31" i="1"/>
  <c r="H32" i="1"/>
  <c r="H33" i="1"/>
  <c r="H34" i="1"/>
  <c r="H35" i="1"/>
  <c r="H36" i="1"/>
  <c r="H38" i="1"/>
  <c r="H39" i="1"/>
  <c r="H40" i="1"/>
  <c r="H49" i="1"/>
  <c r="H50" i="1"/>
  <c r="H52" i="1"/>
  <c r="H53" i="1"/>
  <c r="H54" i="1"/>
  <c r="H57" i="1"/>
  <c r="H58" i="1"/>
  <c r="H59" i="1"/>
  <c r="H161" i="1"/>
  <c r="G160" i="1"/>
  <c r="G154" i="1"/>
  <c r="H154" i="1" s="1"/>
  <c r="H160" i="1"/>
  <c r="H98" i="1"/>
  <c r="H100" i="1"/>
  <c r="H101" i="1"/>
  <c r="H102" i="1"/>
  <c r="H103" i="1"/>
  <c r="H104" i="1"/>
  <c r="H105" i="1"/>
  <c r="H106" i="1"/>
  <c r="H109" i="1"/>
  <c r="H110" i="1"/>
  <c r="H115" i="1"/>
  <c r="H113" i="1" s="1"/>
  <c r="H116" i="1"/>
  <c r="H127" i="1"/>
  <c r="H133" i="1"/>
  <c r="H134" i="1"/>
  <c r="H135" i="1"/>
  <c r="H138" i="1"/>
  <c r="H140" i="1"/>
  <c r="F160" i="1"/>
  <c r="H80" i="1"/>
  <c r="H81" i="1"/>
  <c r="H82" i="1"/>
  <c r="H83" i="1"/>
  <c r="H86" i="1"/>
  <c r="H87" i="1"/>
  <c r="H88" i="1"/>
  <c r="H91" i="1"/>
  <c r="H111" i="1"/>
  <c r="H112" i="1"/>
  <c r="H145" i="1"/>
  <c r="H150" i="1"/>
  <c r="H151" i="1"/>
  <c r="H152" i="1"/>
  <c r="H153" i="1"/>
  <c r="H155" i="1"/>
  <c r="H156" i="1"/>
  <c r="H157" i="1"/>
  <c r="H159" i="1"/>
  <c r="H163" i="1"/>
  <c r="H164" i="1"/>
  <c r="H165" i="1"/>
  <c r="H166" i="1"/>
  <c r="H167" i="1"/>
  <c r="H168" i="1"/>
  <c r="H169" i="1"/>
  <c r="H170" i="1"/>
  <c r="H171" i="1"/>
  <c r="H172" i="1"/>
  <c r="H174" i="1"/>
  <c r="H176" i="1"/>
  <c r="H177" i="1"/>
  <c r="H178" i="1"/>
  <c r="H179" i="1"/>
  <c r="H180" i="1"/>
  <c r="H181" i="1"/>
  <c r="H182" i="1"/>
  <c r="H183" i="1"/>
  <c r="H184" i="1"/>
  <c r="H185" i="1"/>
</calcChain>
</file>

<file path=xl/sharedStrings.xml><?xml version="1.0" encoding="utf-8"?>
<sst xmlns="http://schemas.openxmlformats.org/spreadsheetml/2006/main" count="559" uniqueCount="295">
  <si>
    <t>Додаток 7</t>
  </si>
  <si>
    <t>Мелітопольської міської ради</t>
  </si>
  <si>
    <t>від __________ №______</t>
  </si>
  <si>
    <t>(грн.)</t>
  </si>
  <si>
    <t>Код програмної класифікації видатків та кредитування місцевого бюджету</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</si>
  <si>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</si>
  <si>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</si>
  <si>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відомчою/типовою програмною3/тимчасовою класифікацією видатків та кредитування місцевого бюджету</t>
  </si>
  <si>
    <t>Найменування місцевої (регіональної) програми</t>
  </si>
  <si>
    <t>Загальний фонд</t>
  </si>
  <si>
    <t>Спеціальний фонд</t>
  </si>
  <si>
    <t>Разом загальний та спеціальний фонди</t>
  </si>
  <si>
    <t>03</t>
  </si>
  <si>
    <t>Виконавчий комітет Мелітопольської міської ради Запорізької області</t>
  </si>
  <si>
    <t>090412</t>
  </si>
  <si>
    <t>1090</t>
  </si>
  <si>
    <t>Інші видатки на соціальний захист населення </t>
  </si>
  <si>
    <t>091209</t>
  </si>
  <si>
    <t>1030</t>
  </si>
  <si>
    <t>Фінансова підтримка громадських  організацій інвалідів і ветеранів </t>
  </si>
  <si>
    <t>120100</t>
  </si>
  <si>
    <t>0830</t>
  </si>
  <si>
    <t xml:space="preserve">Телебачення і радіомовлення </t>
  </si>
  <si>
    <t>100101</t>
  </si>
  <si>
    <t>Житлово-експлуатаційне господарство</t>
  </si>
  <si>
    <t>Міська програма "Зелений двір" на 2014 рік від 30.10.2013 №5/12</t>
  </si>
  <si>
    <t>100102</t>
  </si>
  <si>
    <t>Капітальний ремонт житлового фонду місцевих органів влади</t>
  </si>
  <si>
    <t>150202</t>
  </si>
  <si>
    <t>0443</t>
  </si>
  <si>
    <t>Розробка схем та проектних рішень масового застосування</t>
  </si>
  <si>
    <t>Міська програма "Програма заходів по розробці Генерального плану м. Мелітополя на 2011-2015 роки" від 27.12.2010 № 4</t>
  </si>
  <si>
    <t>Міська програма 'Складання та розроблення комплексних схем розміщення тимчасових споруд для провадження підприємницької діяльності в м. Мелітополі' на 2015 рік від 23.12.2014 № 2/45</t>
  </si>
  <si>
    <t>160101</t>
  </si>
  <si>
    <t>0421</t>
  </si>
  <si>
    <t>Землеустрій</t>
  </si>
  <si>
    <t>180404</t>
  </si>
  <si>
    <t>Підтримка малого і середнього підприємництва</t>
  </si>
  <si>
    <t>Міська програма "Комплексна програма розвитку малого підприємництва в місті Мелітополі на 2013-2014 роки"від 26.12.2012 №4/72</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</si>
  <si>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</si>
  <si>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</si>
  <si>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Внески органів влади Автономної Республіки Крим та органів місцевого самоврядування у статутні фонди суб'єктів підприємницької діяльності</t>
  </si>
  <si>
    <t>200200</t>
  </si>
  <si>
    <t>Охорона і раціональне використання земель</t>
  </si>
  <si>
    <t>180107</t>
  </si>
  <si>
    <t>0470</t>
  </si>
  <si>
    <t xml:space="preserve">Фінансування енергозберігаючих заходів </t>
  </si>
  <si>
    <t>0490</t>
  </si>
  <si>
    <t>0511</t>
  </si>
  <si>
    <t xml:space="preserve">Охорона і раціональне використання земель </t>
  </si>
  <si>
    <t>200600</t>
  </si>
  <si>
    <t>0520</t>
  </si>
  <si>
    <t>Збереження природно-заповідного фонду</t>
  </si>
  <si>
    <t>200700</t>
  </si>
  <si>
    <t>0540</t>
  </si>
  <si>
    <t>Інші природоохоронні заходи</t>
  </si>
  <si>
    <t>210105</t>
  </si>
  <si>
    <t>0320</t>
  </si>
  <si>
    <t xml:space="preserve"> Видатки на запобігання та ліквідації надзвичайних ситуацій та наслідків стихийного лиха</t>
  </si>
  <si>
    <t>210106</t>
  </si>
  <si>
    <t>0222</t>
  </si>
  <si>
    <t>Міська програма "Захист населення і територій від надзвичайних ситуацій техногенного та природного характеру на 2014 - 2017 роки" від 05.03.2015 №4/30</t>
  </si>
  <si>
    <t>240601</t>
  </si>
  <si>
    <t>Охорона та раціональне використання природних ресурсів</t>
  </si>
  <si>
    <t>0133</t>
  </si>
  <si>
    <t>250404</t>
  </si>
  <si>
    <t>Інші видатки</t>
  </si>
  <si>
    <t>11</t>
  </si>
  <si>
    <t>Управління молоді та спорту Мелітопольської міської ради Запорізької області</t>
  </si>
  <si>
    <t>091103</t>
  </si>
  <si>
    <t>Соціальні програми і заходи державних органів у справах молоді </t>
  </si>
  <si>
    <t>Міська програма "Реалізація заходів молодіжної політики на 2014 рік" від 30.10.2013 №5/9</t>
  </si>
  <si>
    <t>Міська програма "Призначення стипендії міського голови м. Мелітополя для обдарованих студентів міста  на 2015-2016 навчальний рік" від 23.12.2014 № 2/43</t>
  </si>
  <si>
    <t>14</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</si>
  <si>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</si>
  <si>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</si>
  <si>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</si>
  <si>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</si>
  <si>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</si>
  <si>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080203</t>
  </si>
  <si>
    <t>Пологові будинки</t>
  </si>
  <si>
    <t>080300</t>
  </si>
  <si>
    <t>Полiклiнiки i амбулаторiї (крiм спецiалiзованих полiклiнiк та загальних i спецiалiзованих стоматологiчних полiклiнiк)</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</si>
  <si>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</si>
  <si>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</si>
  <si>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</si>
  <si>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</si>
  <si>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081006</t>
  </si>
  <si>
    <t>0740</t>
  </si>
  <si>
    <t>Програми і централізовані заходи з імунопрофілактики</t>
  </si>
  <si>
    <t>15</t>
  </si>
  <si>
    <t>Управління соціального захисту населення  Мелітопольської міської ради Запорізької області</t>
  </si>
  <si>
    <t>090416</t>
  </si>
  <si>
    <t>Інші видатки на соціальний захист ветеранів війни та праці</t>
  </si>
  <si>
    <t>091102</t>
  </si>
  <si>
    <t>1040</t>
  </si>
  <si>
    <t>Програми і заходи центрів соціальних служб для сім'ї дітей та молоді</t>
  </si>
  <si>
    <t>Міська програма "Ветеран 2015" на 2015 рік від 29.01.2015 №5/66</t>
  </si>
  <si>
    <t>091106</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</si>
  <si>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</si>
  <si>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</si>
  <si>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091205</t>
  </si>
  <si>
    <t>1010</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</si>
  <si>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</si>
  <si>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Міська програма "Організація і проведення громадських робіт на 2015-2017 роки" від 23.12.2014 №2/6</t>
  </si>
  <si>
    <t>40</t>
  </si>
  <si>
    <t>Управління житлово-комунального господарства Мелітопольської міської ради Запорізької області</t>
  </si>
  <si>
    <t>0610</t>
  </si>
  <si>
    <t>Капiтальний ремонт житлового фонду мiсцевих органiв влади</t>
  </si>
  <si>
    <t>Водопровідно-каналізаційне господарство</t>
  </si>
  <si>
    <t>Міська програма "Розробка нормативів питного водопостачання" на 2012 рік від 30.03.2012 №4/13 погашення кредиторської заборгованості</t>
  </si>
  <si>
    <t>100203</t>
  </si>
  <si>
    <t>0620</t>
  </si>
  <si>
    <t>Благоустрій міста</t>
  </si>
  <si>
    <t>Міська програма "Експлуатаційне утримання вулично-дорожньої мережі" на 2015 рік від 23.12.2014 №2/20</t>
  </si>
  <si>
    <t>100209</t>
  </si>
  <si>
    <t>Заходи, пов'язані з поліпшенням питної води</t>
  </si>
  <si>
    <t>100301</t>
  </si>
  <si>
    <t>Збір та вивезення сміття і відходів, експлуатація каналізаційних систем</t>
  </si>
  <si>
    <t>100302</t>
  </si>
  <si>
    <t>Комбінати комунальних підприємств, районні виробничі об'єднання та інші підприємства, установи та організації житлово-комунального господарства</t>
  </si>
  <si>
    <t>170703</t>
  </si>
  <si>
    <t>0456</t>
  </si>
  <si>
    <t>Видатки на проведення робіт, пов"язаних із будівництвом, реконструкцією, ремонтом та утриманням автомобільних доріг</t>
  </si>
  <si>
    <t>6650</t>
  </si>
  <si>
    <t>Міська програма "Експлуатаційне утримання вулично-дорожньої мережі" на 2014 рік від 31.01.2014 №2/22</t>
  </si>
  <si>
    <t>Фінансування енергозберігаючих заходів</t>
  </si>
  <si>
    <t>Міська програма «Погашення заборгованості КП «Водоканал» у 2015 році» від 31.08.2015 № 4/3</t>
  </si>
  <si>
    <t xml:space="preserve">Фінансове управління Мелітопольської міської ради Запорізької області </t>
  </si>
  <si>
    <t>250344</t>
  </si>
  <si>
    <t>0180</t>
  </si>
  <si>
    <t>Субвенція з місцевого бюджету державному бюджету на виконання програм соціально -економічного та культурного розвитку регіонів</t>
  </si>
  <si>
    <t>45</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</si>
  <si>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</si>
  <si>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</si>
  <si>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Міська програма "Поповнення статутного капіталу КП 'Комунальна власність" ММР ЗО" на 2015 рік від 29.05.2015 №5/28</t>
  </si>
  <si>
    <t>0134</t>
  </si>
  <si>
    <t>24</t>
  </si>
  <si>
    <t>Відділ культури Мелітопольсьої міської ради Запорізької області</t>
  </si>
  <si>
    <t>0829</t>
  </si>
  <si>
    <t>Інші культурно-освітні заклади та заходи </t>
  </si>
  <si>
    <t>110502</t>
  </si>
  <si>
    <t>Міська програма "Розвиток духової музики в м. Мелітополі на 2013 рік" від 26.12.2012 №4/16</t>
  </si>
  <si>
    <t>47</t>
  </si>
  <si>
    <t>Відділ капітального будівництва Мелітопольської міської ради Запорізької області</t>
  </si>
  <si>
    <t>150101</t>
  </si>
  <si>
    <t>Капітальні вкладення</t>
  </si>
  <si>
    <t>010116</t>
  </si>
  <si>
    <t>0111</t>
  </si>
  <si>
    <t>Капітальні видатки</t>
  </si>
  <si>
    <t>070101</t>
  </si>
  <si>
    <t>0910</t>
  </si>
  <si>
    <t>070201</t>
  </si>
  <si>
    <t>0921</t>
  </si>
  <si>
    <t>070202</t>
  </si>
  <si>
    <t>070401</t>
  </si>
  <si>
    <t>0960</t>
  </si>
  <si>
    <t>070802</t>
  </si>
  <si>
    <t>0990</t>
  </si>
  <si>
    <t>070806</t>
  </si>
  <si>
    <t>0731</t>
  </si>
  <si>
    <t>110201</t>
  </si>
  <si>
    <t>0824</t>
  </si>
  <si>
    <t>110202</t>
  </si>
  <si>
    <t>110204</t>
  </si>
  <si>
    <t>0828</t>
  </si>
  <si>
    <t>110205</t>
  </si>
  <si>
    <t>130110</t>
  </si>
  <si>
    <t>0810</t>
  </si>
  <si>
    <t>Міська програма "Капітальні видатки"на 2015 рік від 23.12.2014 №2/41</t>
  </si>
  <si>
    <t>Міська програма "Реконструкція дорожного покриття"на 2015 рік від 23.12.2014 №2/41</t>
  </si>
  <si>
    <t>РАЗОМ ВИДАТКІВ</t>
  </si>
  <si>
    <t>Я.В.Чабан</t>
  </si>
  <si>
    <t>С.А. Мінько</t>
  </si>
  <si>
    <t xml:space="preserve">Перелік місцевих (регіональних) програм, які фінансуватимуться за рахунок коштів
бюджету м. Мелітополя  у 2016 році
</t>
  </si>
  <si>
    <t xml:space="preserve">Заходи у сфері захисту населення і територій від надзвичайних ситуацій техногенного та природного характеру </t>
  </si>
  <si>
    <t>Міська програма "Капітальні видатки" від  №</t>
  </si>
  <si>
    <t>0411</t>
  </si>
  <si>
    <t>Міський голова</t>
  </si>
  <si>
    <t>20</t>
  </si>
  <si>
    <t>090802</t>
  </si>
  <si>
    <t>Служба у справах дітей Мелітопольської міської ради Запорізької області</t>
  </si>
  <si>
    <t>Міська програма "Реалізація Конвенції ООН про права дитини на 2011-2016 роки" від 31.03.2011 № 6/9</t>
  </si>
  <si>
    <t>Інші програми соціального захисту дітей  </t>
  </si>
  <si>
    <t>Фінансова підтримка громадських організацій інвалідів і ветеранів</t>
  </si>
  <si>
    <t xml:space="preserve">Начальник фінансового управління Мелітопольської міської ради </t>
  </si>
  <si>
    <t>Міська програма "Малятко" від 25.12.2015р. №1/66</t>
  </si>
  <si>
    <t>Міська програма "Медикаментозне забезпечення дітей-інвалідів" від 25.12.2015р. №1/65</t>
  </si>
  <si>
    <t>Міська програма "Нефрологія" від 25.12.2015р. №1/67</t>
  </si>
  <si>
    <t>Міська програма"Медична допомога мешканцям прилеглих сільських районів" від 25.12.2015р. №1/72</t>
  </si>
  <si>
    <t>Міська програма"Фенілкетонурія" від 25.12.2015р. №1/68</t>
  </si>
  <si>
    <t>Міська програма "Медична допомога ветеранів війни та прирівняних до них" від25.12.2015р. № 1/69</t>
  </si>
  <si>
    <t>Міська програма "Імунопрофілактика населення міста" від 25.12.2015р. № 1/70</t>
  </si>
  <si>
    <t>Міська програма "Реабілітаційна допомога"  від 25.12.2015  № 1/59</t>
  </si>
  <si>
    <t>Міська програма ''Поховання невідомих та безрідних" від 25.12.2015р. № 1/37</t>
  </si>
  <si>
    <t>Міська програма "Оздоровлення дітей, які потребують особливої соціальної уваги та підтримки" від 25.12.2015р. №1/34</t>
  </si>
  <si>
    <t>Міська програма "Надання  допомоги на поховання  деяких  категорій  осіб виконавцю  волевиявлення або особі, яка зобов"язалася поховати померлого"  від 25.12.2015р. №1/33</t>
  </si>
  <si>
    <t>Міська програма "Пільговий капітальний ремонт"  від 25.12.2015р. №1/32</t>
  </si>
  <si>
    <t>Міська програма "Пільгове зубопротезування" від 25.12.2015р. №1/31</t>
  </si>
  <si>
    <t>Міська програма ''Допомога переселенцям''  від 25.12.2015р № 1/30</t>
  </si>
  <si>
    <t>Міська  програма ''Соціальна підтримка сімей, дітей та молоді, які перебувають у складних життєвих обставинах" ' від 25.12.2015р. № 1/74</t>
  </si>
  <si>
    <t>Міська програма " Реалізація заходів  соціальної політики щодо сім’ї та дітей" від 25.12.2015р. №1/36</t>
  </si>
  <si>
    <t>Міська програма "Соціальний захист непрацездатних громадян та найбільш вразливих верств населення, що потребують невідкладної допомоги"від 25.12.2015р. №1/35</t>
  </si>
  <si>
    <t>Міська програма "Поповнення статутного капіталу КП 'Телерадіокомпанія 'Мелітополь" Мелітопольської міської ради Запорізької області"  від 25.12.2015р.  № 1/38</t>
  </si>
  <si>
    <t xml:space="preserve"> Міська програма "Соціальне замовлення місцевому телебаченню та підтримка комунального телебачення"   від 25.12.2015р. №1/39</t>
  </si>
  <si>
    <t>Міська програма "Вуличні комітети"   від25.12.2015р. №1/42</t>
  </si>
  <si>
    <t>Міська програма "Милосердя"  від 25.12.2015р. № 1/4</t>
  </si>
  <si>
    <t>Міська програма "Заходи щодо інвестиційної привабливості міста Мелітополя"    від 25.12.2015р. №1/47</t>
  </si>
  <si>
    <t>Міська програма "Членські внески"  від 25.12.2015  №1/2</t>
  </si>
  <si>
    <t>Міська програма "Заходи, спрямовані на збереження природно-заповідного фонду"  від 25.12.2015р. №1/55</t>
  </si>
  <si>
    <t>Міська програма "Заходи з землеустрою та охорони земель у м.Мелітополі Запорізької областік" від 23.12.2014 №2/61</t>
  </si>
  <si>
    <t>Міська програма "Заходи, спрямовані на охорону та раціональне використання природних ресурсів" від 25.12.2015р. №1/53</t>
  </si>
  <si>
    <t>Міська програма "Заходи, спрямовані на пропаганду охорони навколишнього природного середовища" від 25.12.2015р. №1/52</t>
  </si>
  <si>
    <t xml:space="preserve">Міська програма 'Санітарне очищення'  від 25.12.2015р.  №1/28 </t>
  </si>
  <si>
    <t>Міська програма "Благоустрій міста "  від25.12.2015р. №1/8</t>
  </si>
  <si>
    <t>Міська програма 'Дитячі майданчики м.Мелітополя" від 25.12.2015р.  №1/9</t>
  </si>
  <si>
    <t>Міська програма "Капітальний ремонт внутрішньоквартальних проїзних доріг" від 25.12.2015р.  №1/10</t>
  </si>
  <si>
    <t>Міська програма "Капітальний ремонт житлового фонду"  від 25.12.2015р. №1/11</t>
  </si>
  <si>
    <t>Міська програма "Капітальний ремонт обладнання КП "Чистота" від 25.12.2015р.  № 1/12</t>
  </si>
  <si>
    <t>Міська програма "Капітальний ремонт ліфтів"  від 25.12.2015р.  №1/13</t>
  </si>
  <si>
    <t>Міська програма "Капітальний ремонт мереж водовідведення"  від 25.12.2015р. №1/14</t>
  </si>
  <si>
    <t>Міська програма "Капітальний ремонт об"єктів водопостачання"  від 25.12.2015р. №1/15</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</si>
  <si>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25.12.2015р. № 1/46</t>
  </si>
  <si>
    <t>Міська програма "Капітальний ремонт підприємств житлово - комунального господарства"  від 25.12.2015р. №1/17</t>
  </si>
  <si>
    <t>Міська програма "Поповнення статутного капіталу КП "Водоканал"  від 25.12.2015р . №1/18</t>
  </si>
  <si>
    <t>Міська програма "Поповнення статутного капіталу КП 'Чистота" від 25.12.2015р.  № 1/20</t>
  </si>
  <si>
    <t>Міська програма "Поповнення статутного капіталу КП 'Мелітополькомунтранс"   від 25.12.2015р. №1/21</t>
  </si>
  <si>
    <t>Міська програма "Поповнення статутного капіталу КП "Мелітопольський міський парк культури і відпочинку ім.Горького" від 25.12.2015р. №1/23</t>
  </si>
  <si>
    <t>Міська програма "Експлуатаційне утримання вулично-дорожньої мережі"  від 25.12.2015р. №1/24</t>
  </si>
  <si>
    <t>Міська програма "Утримання та благоустрій міських кладовищ"  від 25.12.2015р.  №1/25</t>
  </si>
  <si>
    <t>Міська програма "Утримання та благоустрій території Мелітопольського міського парку культури  і відпочінку ім. Горького" від 25.12.2015р.  №1/26</t>
  </si>
  <si>
    <t>Міська програма "Обслуговування мереж зовнішнього освітлення міста"  від 25.12.2015р.  №1/27</t>
  </si>
  <si>
    <t>Міська програма "Ремонт і утримання доріг загального користування місцевого значення, у тому числі тих, які суміщаються з дорогами державного значення"  від 25.12.2015р. №1/29</t>
  </si>
  <si>
    <t>Міська програма "Капітальні вкладення"  від 25.12.2015р. №1/7</t>
  </si>
  <si>
    <t>Міська програма "Капітальні видатки" від 25.12.2015р. № 1/6</t>
  </si>
  <si>
    <t>Міська програма "Капітальні видатки" від 25.12.2015р. №1/6</t>
  </si>
  <si>
    <t>Міська програма "Будівництво освітлення скверу" від 25.12.2015р. №1/5</t>
  </si>
  <si>
    <t>Міська програма "Призначення стипендії міського голови м. Мелітополя для обдарованих студентів міста" від 25.12.2015р. № 1/60</t>
  </si>
  <si>
    <t>Міська програма "Реалізіція заходів молодіжної політики" від 25.12.2015р.  №1/61</t>
  </si>
  <si>
    <t>Міська програма "Фінансова підтримка громадських організацій на реалізацію соціально-культурних проектів у місті Мелітополі"   від  25.12.2015р.  №1/63</t>
  </si>
  <si>
    <t>Міська програма 'Фінансова підтримка комунального підприємства 'Мелітопольський асфальто-бетонний завод' Мелітопольської міської ради Запорізької області"   від25.12.2015р.  №1/51</t>
  </si>
  <si>
    <t>Міська програма "Комплексна програма розвитку малого та серенього підприємництва в місті  Мелітополі Запорізької області на 2015-2016 роки"   від 25.12.2015р. №1/64</t>
  </si>
  <si>
    <t>Міська програма " Підтримка проекту грантової допомоги в рамках проекту людської безпеки "Кусаноне" від 25.12.2015р. №1/73</t>
  </si>
  <si>
    <t>до рішення ___ сесії</t>
  </si>
  <si>
    <t>Запорізької області  ___скликання</t>
  </si>
  <si>
    <t>Міська програма "Сприяння органів місцевого самоврядування обороноздатності, територіальної оборони та мобілізаційної підготовці у місті Мелітополі"   від 25.12.2015р. №1/3</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</si>
  <si>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25.12.2015р.  №1/62</t>
  </si>
  <si>
    <t>Міська програма "Підготовка кадрів для житлово-комунального господарства міста Мелітополя на 2012-2017 роки" від 07.08.2014 №5/20</t>
  </si>
  <si>
    <t xml:space="preserve">Міська програма " Збереження і використання культурної спадщини та розвитку туристичної галузі міста Мелітополя" від 25.12.2015 р. №1/49 </t>
  </si>
  <si>
    <t>Міська програма " Розвиток діяльності національно-культурних товариств м.Мелітополя" від 25.12.2015 р. №1/50</t>
  </si>
  <si>
    <t>Міська програма "Реалізація культурно-масових заходів" від 25.12.2015 р. №1/48</t>
  </si>
  <si>
    <t>Міська програма "Поповнення статутного капіталу КП 'Житломасив" ММР ЗО"  від25.12.2015р  № 1/19</t>
  </si>
  <si>
    <t xml:space="preserve">Міська програма "Фінансова підтримка громадських організацій інвалідів і ветеранів України у м. Мелітополі" від 29.01.2016 №3/1  </t>
  </si>
  <si>
    <t>Міська програма 'Погашення заборгованости комунального підприємства " Чистота - 2" від 29.01.2016 №3/7</t>
  </si>
  <si>
    <r>
      <t>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t>
    </r>
    <r>
      <rPr>
        <i/>
        <sz val="12"/>
        <color indexed="8"/>
        <rFont val="Arial Cyr"/>
        <family val="1"/>
        <charset val="1"/>
      </rPr>
      <t xml:space="preserve">"  від 30.07.2015 № 5/6 </t>
    </r>
  </si>
  <si>
    <t>Міська програма "Технічне забезпечення діяльності депутатів" від  26.02.2016 №5/11</t>
  </si>
  <si>
    <t>Міська програма "Пам'яті Чорнибиля" від 26.02.2016 №5/12</t>
  </si>
  <si>
    <t>Міська програма "Придбання лічильників" від   26.02.2016 №5/7</t>
  </si>
  <si>
    <t>Міська програма "Капітальний ремонт КП "Комунальна власність" від    26.02.2016 № 5/1</t>
  </si>
  <si>
    <t>Міська програма "Медична реабілітація інвалідів" від 25.12.2015р. № 1/71</t>
  </si>
  <si>
    <t>Управління освіти Мелітопольської міської ради Запорізької області</t>
  </si>
  <si>
    <t>10</t>
  </si>
  <si>
    <t>Позашкiльнi заклади освiти, заходи iз позашкiльної роботи з дiтьми</t>
  </si>
  <si>
    <t>070807</t>
  </si>
  <si>
    <t>Міська програма "Розвиток позашкільної освіти" від 25.12.2015р. №1/56</t>
  </si>
  <si>
    <t>Інші освітні програми</t>
  </si>
  <si>
    <t>76</t>
  </si>
  <si>
    <t>Міська програма "Обдарована дитина" від 26.02.2016 №5/2</t>
  </si>
  <si>
    <t>Міська програма "Вчитель" від 26.02.2016 №5/3</t>
  </si>
  <si>
    <t>Міська програма "Заходи з землеустрою та охорони земель у м.Мелітополі Запорізької області" від 25.12.2015 № 1/54</t>
  </si>
  <si>
    <t>Міська програма "Фінансова підтримка громадської організації Мелітопольського міського товариства інвалідів Запорізького обласного об'єднання " Союз організацій інвалідів України" від 25.12.2015р. №1/58</t>
  </si>
  <si>
    <t>Міська програма «Капітальний ремонт інших об"єктів» від 29.01.2016 № 3/4</t>
  </si>
  <si>
    <t>Міська програма "Капітальні видатки" від 25.12.2015  № 1/6</t>
  </si>
  <si>
    <t>Міська програма "Капітальні видатки" від 25.12 2015  №1/6</t>
  </si>
  <si>
    <t>Міська програма "Капітальні видатки"від 25.12.2015 № 1/6</t>
  </si>
  <si>
    <t>Міська програма «Пожежна безпека» від 26.02.2016 №5/9</t>
  </si>
  <si>
    <t>130102</t>
  </si>
  <si>
    <t>Проведення навчально-тренувальних зборів і змагань</t>
  </si>
  <si>
    <r>
      <t>Міська програма "Розвиток та популяризація фізичної культури та спорту"</t>
    </r>
    <r>
      <rPr>
        <i/>
        <sz val="12"/>
        <rFont val="Times New Roman"/>
        <family val="1"/>
        <charset val="204"/>
      </rPr>
      <t xml:space="preserve"> від 26.02.2016 №5/8</t>
    </r>
  </si>
  <si>
    <t>080800</t>
  </si>
  <si>
    <t>091206</t>
  </si>
  <si>
    <t>0726</t>
  </si>
  <si>
    <t>Міська програма "Надання шефської допомоги військовим частинам Збройних Сил України та Національної гвардії України" від 15.04.2016 №3/8</t>
  </si>
  <si>
    <t>"Про міський бюджет  на 2016 рік"</t>
  </si>
  <si>
    <t>Міська програма 'Охорона та громадський порядок" від 15.04.2016 № 3/5</t>
  </si>
  <si>
    <t>Міська програма "Соціальна підтримка Почесних громадян міста Мелітополя" від 15.04.2016 № 3/4</t>
  </si>
  <si>
    <t>150118</t>
  </si>
  <si>
    <t>1060</t>
  </si>
  <si>
    <t>Житлове будівництво та придбання житла для окремих категорій населення</t>
  </si>
  <si>
    <t>Міська програма "Підвищення продуктивності та стабільної роботи об"єктів водовідведення та каналізаційних мереж" від .07.2016 №</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</si>
  <si>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</si>
  <si>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«Підвищення безпеки дорожнього руху» від 15.04.2016 №3/2</t>
  </si>
  <si>
    <t xml:space="preserve">Міська програма ''Компенсаційні виплати та відшкодування витрат за надані пільги окремим категоріям громадян" від ___________№ </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</si>
  <si>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</si>
  <si>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___.07.2016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</si>
</sst>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sz val="12"/>
      <color indexed="8"/>
      <name val="Times New Roman"/>
      <family val="1"/>
      <charset val="204"/>
    </font>
    <font>
      <b/>
      <sz val="14"/>
      <color indexed="8"/>
      <name val="Times New Roman"/>
      <family val="1"/>
      <charset val="204"/>
    </font>
    <font>
      <sz val="14"/>
      <color indexed="8"/>
      <name val="Times New Roman"/>
      <family val="1"/>
      <charset val="204"/>
    </font>
    <font>
      <b/>
      <sz val="12"/>
      <color indexed="8"/>
      <name val="Times New Roman"/>
      <family val="1"/>
      <charset val="204"/>
    </font>
    <font>
      <b/>
      <sz val="11"/>
      <color indexed="8"/>
      <name val="Times New Roman"/>
      <family val="1"/>
      <charset val="204"/>
    </font>
    <font>
      <b/>
      <sz val="10"/>
      <color indexed="8"/>
      <name val="Times New Roman"/>
      <family val="1"/>
      <charset val="204"/>
    </font>
    <font>
      <i/>
      <sz val="12"/>
      <color indexed="8"/>
      <name val="Times New Roman"/>
      <family val="1"/>
      <charset val="204"/>
    </font>
    <font>
      <i/>
      <sz val="12"/>
      <color indexed="8"/>
      <name val="Arial Cyr"/>
      <family val="1"/>
      <charset val="1"/>
    </font>
    <font>
      <i/>
      <sz val="12"/>
      <name val="Times New Roman"/>
      <family val="1"/>
      <charset val="204"/>
    </font>
    <font>
      <b/>
      <i/>
      <sz val="12"/>
      <color indexed="8"/>
      <name val="Times New Roman"/>
      <family val="1"/>
      <charset val="204"/>
    </font>
    <font>
      <sz val="12"/>
      <name val="Times New Roman"/>
      <family val="1"/>
      <charset val="204"/>
    </font>
    <font>
      <sz val="12"/>
      <color indexed="8"/>
      <name val="Arial"/>
      <family val="2"/>
      <charset val="204"/>
    </font>
    <font>
      <sz val="10"/>
      <color indexed="8"/>
      <name val="Arial Cyr"/>
      <family val="2"/>
      <charset val="204"/>
    </font>
    <font>
      <sz val="8"/>
      <name val="Arial Cyr"/>
      <family val="2"/>
      <charset val="204"/>
    </font>
    <font>
      <i/>
      <sz val="12"/>
      <color indexed="10"/>
      <name val="Times New Roman"/>
      <family val="1"/>
      <charset val="204"/>
    </font>
    <font>
      <sz val="10"/>
      <name val="Arial Cyr"/>
      <family val="2"/>
      <charset val="204"/>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64"/>
      </patternFill>
    </fill>
    <fill>
      <patternFill patternType="solid">
        <fgColor indexed="41"/>
        <bgColor indexed="64"/>
      </patternFill>
    </fill>
    <fill>
      <patternFill patternType="solid">
        <fgColor indexed="41"/>
        <bgColor indexed="26"/>
      </patternFill>
    </fill>
    <fill>
      <patternFill patternType="solid">
        <fgColor indexed="48"/>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thin">
        <color indexed="63"/>
      </right>
      <top style="medium">
        <color indexed="63"/>
      </top>
      <bottom/>
      <diagonal/>
    </border>
    <border>
      <left/>
      <right style="thin">
        <color indexed="63"/>
      </right>
      <top style="medium">
        <color indexed="63"/>
      </top>
      <bottom/>
      <diagonal/>
    </border>
    <border>
      <left style="thin">
        <color indexed="63"/>
      </left>
      <right style="thin">
        <color indexed="63"/>
      </right>
      <top style="medium">
        <color indexed="63"/>
      </top>
      <bottom/>
      <diagonal/>
    </border>
    <border>
      <left style="thin">
        <color indexed="63"/>
      </left>
      <right style="medium">
        <color indexed="63"/>
      </right>
      <top style="medium">
        <color indexed="63"/>
      </top>
      <bottom/>
      <diagonal/>
    </border>
    <border>
      <left style="medium">
        <color indexed="63"/>
      </left>
      <right style="thin">
        <color indexed="63"/>
      </right>
      <top style="medium">
        <color indexed="63"/>
      </top>
      <bottom style="medium">
        <color indexed="63"/>
      </bottom>
      <diagonal/>
    </border>
    <border>
      <left/>
      <right style="thin">
        <color indexed="63"/>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medium">
        <color indexed="63"/>
      </left>
      <right style="thin">
        <color indexed="63"/>
      </right>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right/>
      <top style="medium">
        <color indexed="63"/>
      </top>
      <bottom style="medium">
        <color indexed="63"/>
      </bottom>
      <diagonal/>
    </border>
    <border>
      <left style="thin">
        <color indexed="63"/>
      </left>
      <right style="medium">
        <color indexed="63"/>
      </right>
      <top style="medium">
        <color indexed="63"/>
      </top>
      <bottom style="medium">
        <color indexed="63"/>
      </bottom>
      <diagonal/>
    </border>
    <border>
      <left style="medium">
        <color indexed="63"/>
      </left>
      <right style="thin">
        <color indexed="63"/>
      </right>
      <top style="thin">
        <color indexed="63"/>
      </top>
      <bottom/>
      <diagonal/>
    </border>
    <border>
      <left/>
      <right style="thin">
        <color indexed="63"/>
      </right>
      <top style="thin">
        <color indexed="63"/>
      </top>
      <bottom/>
      <diagonal/>
    </border>
    <border>
      <left style="thin">
        <color indexed="63"/>
      </left>
      <right style="medium">
        <color indexed="63"/>
      </right>
      <top style="thin">
        <color indexed="63"/>
      </top>
      <bottom/>
      <diagonal/>
    </border>
    <border>
      <left style="thin">
        <color indexed="63"/>
      </left>
      <right style="thin">
        <color indexed="63"/>
      </right>
      <top/>
      <bottom style="thin">
        <color indexed="63"/>
      </bottom>
      <diagonal/>
    </border>
    <border>
      <left/>
      <right/>
      <top style="hair">
        <color indexed="8"/>
      </top>
      <bottom style="hair">
        <color indexed="8"/>
      </bottom>
      <diagonal/>
    </border>
    <border>
      <left/>
      <right style="thin">
        <color indexed="63"/>
      </right>
      <top/>
      <bottom style="thin">
        <color indexed="63"/>
      </bottom>
      <diagonal/>
    </border>
    <border>
      <left style="thin">
        <color indexed="63"/>
      </left>
      <right style="thin">
        <color indexed="63"/>
      </right>
      <top/>
      <bottom/>
      <diagonal/>
    </border>
    <border>
      <left style="thin">
        <color indexed="63"/>
      </left>
      <right/>
      <top style="thin">
        <color indexed="63"/>
      </top>
      <bottom/>
      <diagonal/>
    </border>
    <border>
      <left/>
      <right style="thin">
        <color indexed="63"/>
      </right>
      <top style="thin">
        <color indexed="63"/>
      </top>
      <bottom style="thin">
        <color indexed="63"/>
      </bottom>
      <diagonal/>
    </border>
    <border>
      <left/>
      <right style="thin">
        <color indexed="63"/>
      </right>
      <top/>
      <bottom/>
      <diagonal/>
    </border>
    <border>
      <left/>
      <right style="thin">
        <color indexed="63"/>
      </right>
      <top/>
      <bottom style="medium">
        <color indexed="63"/>
      </bottom>
      <diagonal/>
    </border>
    <border>
      <left style="medium">
        <color indexed="63"/>
      </left>
      <right/>
      <top/>
      <bottom/>
      <diagonal/>
    </border>
    <border>
      <left style="medium">
        <color indexed="63"/>
      </left>
      <right style="medium">
        <color indexed="63"/>
      </right>
      <top style="medium">
        <color indexed="63"/>
      </top>
      <bottom style="medium">
        <color indexed="63"/>
      </bottom>
      <diagonal/>
    </border>
    <border>
      <left style="thin">
        <color indexed="63"/>
      </left>
      <right/>
      <top style="medium">
        <color indexed="63"/>
      </top>
      <bottom style="medium">
        <color indexed="63"/>
      </bottom>
      <diagonal/>
    </border>
    <border>
      <left style="thin">
        <color indexed="63"/>
      </left>
      <right style="medium">
        <color indexed="63"/>
      </right>
      <top/>
      <bottom style="thin">
        <color indexed="63"/>
      </bottom>
      <diagonal/>
    </border>
    <border>
      <left style="medium">
        <color indexed="63"/>
      </left>
      <right/>
      <top style="thin">
        <color indexed="63"/>
      </top>
      <bottom style="thin">
        <color indexed="63"/>
      </bottom>
      <diagonal/>
    </border>
    <border>
      <left style="medium">
        <color indexed="63"/>
      </left>
      <right style="thin">
        <color indexed="63"/>
      </right>
      <top/>
      <bottom/>
      <diagonal/>
    </border>
    <border>
      <left style="thin">
        <color indexed="63"/>
      </left>
      <right style="medium">
        <color indexed="63"/>
      </right>
      <top style="thin">
        <color indexed="63"/>
      </top>
      <bottom style="thin">
        <color indexed="63"/>
      </bottom>
      <diagonal/>
    </border>
    <border>
      <left style="thin">
        <color indexed="63"/>
      </left>
      <right/>
      <top/>
      <bottom style="thin">
        <color indexed="63"/>
      </bottom>
      <diagonal/>
    </border>
    <border>
      <left style="thin">
        <color indexed="63"/>
      </left>
      <right style="medium">
        <color indexed="63"/>
      </right>
      <top/>
      <bottom/>
      <diagonal/>
    </border>
    <border>
      <left/>
      <right/>
      <top/>
      <bottom style="thin">
        <color indexed="63"/>
      </bottom>
      <diagonal/>
    </border>
    <border>
      <left/>
      <right/>
      <top style="thin">
        <color indexed="63"/>
      </top>
      <bottom style="thin">
        <color indexed="63"/>
      </bottom>
      <diagonal/>
    </border>
    <border>
      <left style="thin">
        <color indexed="63"/>
      </left>
      <right/>
      <top/>
      <bottom/>
      <diagonal/>
    </border>
    <border>
      <left/>
      <right style="medium">
        <color indexed="63"/>
      </right>
      <top/>
      <bottom/>
      <diagonal/>
    </border>
    <border>
      <left style="thin">
        <color indexed="63"/>
      </left>
      <right style="thin">
        <color indexed="63"/>
      </right>
      <top/>
      <bottom style="medium">
        <color indexed="63"/>
      </bottom>
      <diagonal/>
    </border>
    <border>
      <left style="thin">
        <color indexed="63"/>
      </left>
      <right/>
      <top style="thin">
        <color indexed="63"/>
      </top>
      <bottom style="thin">
        <color indexed="63"/>
      </bottom>
      <diagonal/>
    </border>
    <border>
      <left/>
      <right/>
      <top style="thin">
        <color indexed="63"/>
      </top>
      <bottom/>
      <diagonal/>
    </border>
    <border>
      <left style="thin">
        <color indexed="63"/>
      </left>
      <right style="medium">
        <color indexed="63"/>
      </right>
      <top style="medium">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4"/>
      </bottom>
      <diagonal/>
    </border>
    <border>
      <left style="thin">
        <color indexed="63"/>
      </left>
      <right style="medium">
        <color indexed="63"/>
      </right>
      <top style="thin">
        <color indexed="63"/>
      </top>
      <bottom style="thin">
        <color indexed="64"/>
      </bottom>
      <diagonal/>
    </border>
    <border>
      <left style="thin">
        <color indexed="64"/>
      </left>
      <right style="thin">
        <color indexed="64"/>
      </right>
      <top style="thin">
        <color indexed="64"/>
      </top>
      <bottom style="thin">
        <color indexed="64"/>
      </bottom>
      <diagonal/>
    </border>
    <border>
      <left style="medium">
        <color indexed="63"/>
      </left>
      <right/>
      <top style="medium">
        <color indexed="63"/>
      </top>
      <bottom style="medium">
        <color indexed="63"/>
      </bottom>
      <diagonal/>
    </border>
    <border>
      <left style="thin">
        <color indexed="64"/>
      </left>
      <right style="thin">
        <color indexed="64"/>
      </right>
      <top/>
      <bottom/>
      <diagonal/>
    </border>
    <border>
      <left style="medium">
        <color indexed="64"/>
      </left>
      <right style="thin">
        <color indexed="63"/>
      </right>
      <top style="medium">
        <color indexed="64"/>
      </top>
      <bottom style="medium">
        <color indexed="64"/>
      </bottom>
      <diagonal/>
    </border>
    <border>
      <left/>
      <right style="thin">
        <color indexed="63"/>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medium">
        <color indexed="63"/>
      </left>
      <right/>
      <top style="hair">
        <color indexed="8"/>
      </top>
      <bottom style="hair">
        <color indexed="8"/>
      </bottom>
      <diagonal/>
    </border>
    <border>
      <left style="thin">
        <color indexed="63"/>
      </left>
      <right style="hair">
        <color indexed="8"/>
      </right>
      <top style="medium">
        <color indexed="64"/>
      </top>
      <bottom style="medium">
        <color indexed="64"/>
      </bottom>
      <diagonal/>
    </border>
    <border>
      <left style="medium">
        <color indexed="63"/>
      </left>
      <right/>
      <top style="thin">
        <color indexed="63"/>
      </top>
      <bottom/>
      <diagonal/>
    </border>
    <border>
      <left style="thin">
        <color indexed="63"/>
      </left>
      <right style="thin">
        <color indexed="63"/>
      </right>
      <top style="medium">
        <color indexed="64"/>
      </top>
      <bottom style="thin">
        <color indexed="64"/>
      </bottom>
      <diagonal/>
    </border>
    <border>
      <left/>
      <right style="thin">
        <color indexed="63"/>
      </right>
      <top style="thin">
        <color indexed="63"/>
      </top>
      <bottom style="thin">
        <color indexed="64"/>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34"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217">
    <xf numFmtId="0" fontId="0" fillId="0" borderId="0" xfId="0"/>
    <xf numFmtId="0" fontId="18" fillId="0" borderId="0" xfId="0" applyFont="1"/>
    <xf numFmtId="0" fontId="19" fillId="0" borderId="0" xfId="0" applyFont="1"/>
    <xf numFmtId="0" fontId="21" fillId="0" borderId="0" xfId="0" applyFont="1"/>
    <xf numFmtId="0" fontId="22" fillId="0" borderId="10" xfId="0" applyFont="1" applyBorder="1" applyAlignment="1">
      <alignment horizont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2" xfId="0" applyNumberFormat="1" applyFont="1" applyFill="1" applyBorder="1" applyAlignment="1" applyProtection="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4" fillId="0" borderId="14" xfId="0" applyFont="1" applyFill="1" applyBorder="1"/>
    <xf numFmtId="49" fontId="22" fillId="0" borderId="15" xfId="0" applyNumberFormat="1" applyFont="1" applyFill="1" applyBorder="1" applyAlignment="1" applyProtection="1">
      <alignment horizontal="center" vertical="top" wrapText="1"/>
      <protection locked="0"/>
    </xf>
    <xf numFmtId="0" fontId="22" fillId="0" borderId="16" xfId="0" applyFont="1" applyFill="1" applyBorder="1" applyAlignment="1" applyProtection="1">
      <alignment vertical="top" wrapText="1"/>
      <protection locked="0"/>
    </xf>
    <xf numFmtId="0" fontId="22" fillId="0" borderId="15" xfId="0" applyFont="1" applyFill="1" applyBorder="1" applyAlignment="1">
      <alignment horizontal="center" vertical="center" wrapText="1"/>
    </xf>
    <xf numFmtId="1" fontId="22" fillId="0" borderId="16" xfId="0" applyNumberFormat="1" applyFont="1" applyFill="1" applyBorder="1" applyAlignment="1">
      <alignment horizontal="center" vertical="center" wrapText="1"/>
    </xf>
    <xf numFmtId="0" fontId="20" fillId="0" borderId="0" xfId="0" applyFont="1" applyFill="1"/>
    <xf numFmtId="0" fontId="24" fillId="0" borderId="0" xfId="0" applyFont="1" applyFill="1"/>
    <xf numFmtId="0" fontId="18" fillId="0" borderId="17" xfId="0" applyFont="1" applyBorder="1"/>
    <xf numFmtId="0" fontId="18" fillId="0" borderId="18" xfId="0" applyFont="1" applyBorder="1"/>
    <xf numFmtId="0" fontId="25" fillId="0" borderId="2" xfId="0" applyFont="1" applyFill="1" applyBorder="1" applyAlignment="1" applyProtection="1">
      <alignment vertical="top" wrapText="1"/>
      <protection locked="0"/>
    </xf>
    <xf numFmtId="0" fontId="25" fillId="0" borderId="19" xfId="0" applyFont="1" applyFill="1" applyBorder="1" applyAlignment="1" applyProtection="1">
      <alignment vertical="top" wrapText="1"/>
      <protection locked="0"/>
    </xf>
    <xf numFmtId="0" fontId="19" fillId="0" borderId="2" xfId="0" applyFont="1" applyBorder="1" applyAlignment="1" applyProtection="1">
      <alignment vertical="top" wrapText="1"/>
      <protection locked="0"/>
    </xf>
    <xf numFmtId="0" fontId="27" fillId="0" borderId="2" xfId="0" applyFont="1" applyFill="1" applyBorder="1" applyAlignment="1" applyProtection="1">
      <alignment vertical="center" wrapText="1"/>
      <protection locked="0"/>
    </xf>
    <xf numFmtId="0" fontId="27" fillId="0" borderId="2" xfId="0" applyFont="1" applyFill="1" applyBorder="1" applyAlignment="1" applyProtection="1">
      <alignment vertical="top" wrapText="1"/>
      <protection locked="0"/>
    </xf>
    <xf numFmtId="49" fontId="22" fillId="0" borderId="15" xfId="0" applyNumberFormat="1" applyFont="1" applyFill="1" applyBorder="1" applyAlignment="1" applyProtection="1">
      <alignment horizontal="center" vertical="center" wrapText="1"/>
      <protection locked="0"/>
    </xf>
    <xf numFmtId="49" fontId="22" fillId="0" borderId="20" xfId="0" applyNumberFormat="1" applyFont="1" applyFill="1" applyBorder="1" applyAlignment="1" applyProtection="1">
      <alignment horizontal="center" vertical="center" wrapText="1"/>
      <protection locked="0"/>
    </xf>
    <xf numFmtId="0" fontId="28" fillId="0" borderId="16" xfId="0" applyFont="1" applyFill="1" applyBorder="1"/>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0" fontId="18" fillId="0" borderId="22" xfId="0" applyFont="1" applyBorder="1"/>
    <xf numFmtId="49" fontId="19" fillId="0" borderId="23" xfId="0" applyNumberFormat="1" applyFont="1" applyBorder="1" applyAlignment="1" applyProtection="1">
      <alignment horizontal="center" vertical="center" wrapText="1"/>
      <protection locked="0"/>
    </xf>
    <xf numFmtId="0" fontId="19" fillId="0" borderId="19" xfId="0" applyFont="1" applyBorder="1" applyAlignment="1">
      <alignment horizontal="center" vertical="center"/>
    </xf>
    <xf numFmtId="0" fontId="19" fillId="0" borderId="24" xfId="0" applyFont="1" applyBorder="1" applyAlignment="1">
      <alignment horizontal="center" vertical="center" wrapText="1"/>
    </xf>
    <xf numFmtId="0" fontId="18" fillId="0" borderId="14" xfId="0" applyFont="1" applyBorder="1"/>
    <xf numFmtId="0" fontId="28"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2" xfId="0" applyFont="1" applyFill="1" applyBorder="1" applyAlignment="1">
      <alignment horizontal="center" vertical="center"/>
    </xf>
    <xf numFmtId="0" fontId="18" fillId="0" borderId="26" xfId="0" applyFont="1" applyBorder="1"/>
    <xf numFmtId="49" fontId="22" fillId="0" borderId="15" xfId="0" applyNumberFormat="1" applyFont="1" applyFill="1" applyBorder="1" applyAlignment="1" applyProtection="1">
      <alignment horizontal="center" vertical="center"/>
      <protection locked="0"/>
    </xf>
    <xf numFmtId="0" fontId="22" fillId="0" borderId="16" xfId="0" applyFont="1" applyFill="1" applyBorder="1" applyAlignment="1">
      <alignment vertical="center" wrapText="1"/>
    </xf>
    <xf numFmtId="0" fontId="22" fillId="0" borderId="21" xfId="0" applyFont="1" applyFill="1" applyBorder="1" applyAlignment="1">
      <alignment horizontal="center" vertical="center" wrapText="1"/>
    </xf>
    <xf numFmtId="49" fontId="19" fillId="0" borderId="27" xfId="0" applyNumberFormat="1" applyFont="1" applyFill="1" applyBorder="1" applyAlignment="1" applyProtection="1">
      <alignment horizontal="center" vertical="center"/>
      <protection locked="0"/>
    </xf>
    <xf numFmtId="0" fontId="25" fillId="0" borderId="28" xfId="0" applyFont="1" applyFill="1" applyBorder="1" applyAlignment="1" applyProtection="1">
      <alignment horizontal="left" vertical="top" wrapText="1"/>
      <protection locked="0"/>
    </xf>
    <xf numFmtId="0" fontId="24" fillId="0" borderId="0" xfId="0" applyFont="1"/>
    <xf numFmtId="0" fontId="25" fillId="0" borderId="29" xfId="0" applyFont="1" applyBorder="1" applyAlignment="1">
      <alignment horizontal="left" wrapText="1"/>
    </xf>
    <xf numFmtId="49" fontId="19" fillId="0" borderId="30" xfId="0" applyNumberFormat="1" applyFont="1" applyFill="1" applyBorder="1" applyAlignment="1" applyProtection="1">
      <alignment horizontal="center" vertical="top" wrapText="1"/>
      <protection locked="0"/>
    </xf>
    <xf numFmtId="49" fontId="19" fillId="0" borderId="31" xfId="0" applyNumberFormat="1" applyFont="1" applyFill="1" applyBorder="1" applyAlignment="1" applyProtection="1">
      <alignment horizontal="center" vertical="top" wrapText="1"/>
      <protection locked="0"/>
    </xf>
    <xf numFmtId="49" fontId="19" fillId="0" borderId="32" xfId="0" applyNumberFormat="1" applyFont="1" applyFill="1" applyBorder="1" applyAlignment="1" applyProtection="1">
      <alignment horizontal="center" vertical="top" wrapText="1"/>
      <protection locked="0"/>
    </xf>
    <xf numFmtId="0" fontId="18" fillId="0" borderId="33" xfId="0" applyFont="1" applyBorder="1"/>
    <xf numFmtId="49" fontId="19" fillId="0" borderId="19" xfId="0" applyNumberFormat="1" applyFont="1" applyFill="1" applyBorder="1" applyAlignment="1" applyProtection="1">
      <alignment horizontal="center" vertical="top" wrapText="1"/>
      <protection locked="0"/>
    </xf>
    <xf numFmtId="0" fontId="18" fillId="0" borderId="34" xfId="0" applyFont="1" applyBorder="1"/>
    <xf numFmtId="0" fontId="22" fillId="0" borderId="34" xfId="0" applyFont="1" applyFill="1" applyBorder="1" applyAlignment="1" applyProtection="1">
      <alignment horizontal="center" vertical="top"/>
      <protection locked="0"/>
    </xf>
    <xf numFmtId="0" fontId="22" fillId="0" borderId="15" xfId="0" applyFont="1" applyFill="1" applyBorder="1" applyAlignment="1" applyProtection="1">
      <alignment horizontal="center" vertical="top"/>
      <protection locked="0"/>
    </xf>
    <xf numFmtId="0" fontId="22" fillId="0" borderId="35" xfId="0" applyFont="1" applyFill="1" applyBorder="1" applyAlignment="1" applyProtection="1">
      <alignment vertical="top" wrapText="1"/>
      <protection locked="0"/>
    </xf>
    <xf numFmtId="0" fontId="19" fillId="0" borderId="14" xfId="0" applyFont="1" applyFill="1" applyBorder="1"/>
    <xf numFmtId="1" fontId="22" fillId="0" borderId="16" xfId="0" applyNumberFormat="1" applyFont="1" applyFill="1" applyBorder="1" applyAlignment="1">
      <alignment horizontal="center" vertical="center"/>
    </xf>
    <xf numFmtId="0" fontId="30" fillId="0" borderId="0" xfId="0" applyFont="1"/>
    <xf numFmtId="0" fontId="31" fillId="0" borderId="0" xfId="0" applyFont="1"/>
    <xf numFmtId="0" fontId="27" fillId="0" borderId="30" xfId="0" applyFont="1" applyFill="1" applyBorder="1" applyAlignment="1" applyProtection="1">
      <alignment vertical="top" wrapText="1"/>
      <protection locked="0"/>
    </xf>
    <xf numFmtId="49" fontId="29" fillId="0" borderId="30" xfId="0" applyNumberFormat="1" applyFont="1" applyFill="1" applyBorder="1" applyAlignment="1" applyProtection="1">
      <alignment horizontal="center" vertical="center" wrapText="1"/>
      <protection locked="0"/>
    </xf>
    <xf numFmtId="0" fontId="29" fillId="0" borderId="2" xfId="0" applyFont="1" applyFill="1" applyBorder="1" applyAlignment="1">
      <alignment wrapText="1"/>
    </xf>
    <xf numFmtId="0" fontId="29" fillId="0" borderId="2" xfId="0" applyFont="1" applyFill="1" applyBorder="1" applyAlignment="1">
      <alignment horizontal="center" vertical="center" wrapText="1"/>
    </xf>
    <xf numFmtId="0" fontId="29" fillId="0" borderId="36" xfId="0" applyFont="1" applyFill="1" applyBorder="1" applyAlignment="1">
      <alignment horizontal="center" vertical="center" wrapText="1"/>
    </xf>
    <xf numFmtId="49" fontId="29" fillId="0" borderId="31" xfId="0" applyNumberFormat="1" applyFont="1" applyFill="1" applyBorder="1" applyAlignment="1" applyProtection="1">
      <alignment horizontal="center" vertical="center" wrapText="1"/>
      <protection locked="0"/>
    </xf>
    <xf numFmtId="0" fontId="29" fillId="0" borderId="25" xfId="0" applyFont="1" applyFill="1" applyBorder="1" applyAlignment="1">
      <alignment vertical="center" wrapText="1"/>
    </xf>
    <xf numFmtId="0" fontId="29" fillId="0" borderId="28" xfId="0" applyFont="1" applyFill="1" applyBorder="1" applyAlignment="1">
      <alignment horizontal="center" vertical="center" wrapText="1"/>
    </xf>
    <xf numFmtId="49" fontId="29" fillId="0" borderId="25" xfId="0" applyNumberFormat="1" applyFont="1" applyFill="1" applyBorder="1" applyAlignment="1" applyProtection="1">
      <alignment horizontal="center" vertical="center" wrapText="1"/>
      <protection locked="0"/>
    </xf>
    <xf numFmtId="0" fontId="29" fillId="0" borderId="2" xfId="0" applyFont="1" applyFill="1" applyBorder="1" applyAlignment="1">
      <alignment vertical="center" wrapText="1"/>
    </xf>
    <xf numFmtId="0" fontId="29" fillId="0" borderId="25" xfId="0" applyFont="1" applyFill="1" applyBorder="1" applyAlignment="1">
      <alignment horizontal="center" vertical="center" wrapText="1"/>
    </xf>
    <xf numFmtId="0" fontId="18" fillId="24" borderId="18" xfId="0" applyFont="1" applyFill="1" applyBorder="1"/>
    <xf numFmtId="0" fontId="18" fillId="24" borderId="0" xfId="0" applyFont="1" applyFill="1"/>
    <xf numFmtId="0" fontId="18" fillId="25" borderId="18" xfId="0" applyFont="1" applyFill="1" applyBorder="1"/>
    <xf numFmtId="0" fontId="18" fillId="25" borderId="0" xfId="0" applyFont="1" applyFill="1"/>
    <xf numFmtId="0" fontId="18" fillId="25" borderId="22" xfId="0" applyFont="1" applyFill="1" applyBorder="1"/>
    <xf numFmtId="0" fontId="18" fillId="25" borderId="17" xfId="0" applyFont="1" applyFill="1" applyBorder="1"/>
    <xf numFmtId="0" fontId="18" fillId="25" borderId="33" xfId="0" applyFont="1" applyFill="1" applyBorder="1"/>
    <xf numFmtId="49" fontId="19" fillId="25" borderId="0" xfId="0" applyNumberFormat="1" applyFont="1" applyFill="1" applyBorder="1" applyAlignment="1" applyProtection="1">
      <alignment horizontal="center" vertical="center" wrapText="1"/>
      <protection locked="0"/>
    </xf>
    <xf numFmtId="0" fontId="19" fillId="25" borderId="0" xfId="0" applyFont="1" applyFill="1" applyBorder="1" applyAlignment="1">
      <alignment wrapText="1"/>
    </xf>
    <xf numFmtId="0" fontId="25" fillId="25" borderId="0" xfId="0" applyFont="1" applyFill="1" applyBorder="1" applyAlignment="1" applyProtection="1">
      <alignment vertical="top" wrapText="1"/>
      <protection locked="0"/>
    </xf>
    <xf numFmtId="0" fontId="19" fillId="25" borderId="0" xfId="0" applyFont="1" applyFill="1" applyBorder="1" applyAlignment="1">
      <alignment horizontal="center"/>
    </xf>
    <xf numFmtId="0" fontId="21" fillId="25" borderId="0" xfId="0" applyFont="1" applyFill="1"/>
    <xf numFmtId="0" fontId="18" fillId="26" borderId="18" xfId="0" applyFont="1" applyFill="1" applyBorder="1"/>
    <xf numFmtId="0" fontId="18" fillId="26" borderId="0" xfId="0" applyFont="1" applyFill="1"/>
    <xf numFmtId="0" fontId="24" fillId="25" borderId="0" xfId="0" applyFont="1" applyFill="1"/>
    <xf numFmtId="0" fontId="18" fillId="27" borderId="18" xfId="0" applyFont="1" applyFill="1" applyBorder="1"/>
    <xf numFmtId="0" fontId="18" fillId="27" borderId="0" xfId="0" applyFont="1" applyFill="1"/>
    <xf numFmtId="0" fontId="18" fillId="27" borderId="37" xfId="0" applyFont="1" applyFill="1" applyBorder="1"/>
    <xf numFmtId="0" fontId="18" fillId="25" borderId="38" xfId="0" applyFont="1" applyFill="1" applyBorder="1"/>
    <xf numFmtId="49" fontId="19" fillId="0" borderId="27" xfId="0" applyNumberFormat="1" applyFont="1" applyFill="1" applyBorder="1" applyAlignment="1" applyProtection="1">
      <alignment horizontal="center" vertical="center" wrapText="1"/>
      <protection locked="0"/>
    </xf>
    <xf numFmtId="0" fontId="19" fillId="0" borderId="25" xfId="0" applyFont="1" applyFill="1" applyBorder="1" applyAlignment="1">
      <alignment wrapText="1"/>
    </xf>
    <xf numFmtId="0" fontId="25" fillId="0" borderId="25" xfId="0" applyFont="1" applyFill="1" applyBorder="1" applyAlignment="1" applyProtection="1">
      <alignment vertical="center" wrapText="1"/>
      <protection locked="0"/>
    </xf>
    <xf numFmtId="0" fontId="19" fillId="0" borderId="25" xfId="0" applyFont="1" applyFill="1" applyBorder="1" applyAlignment="1">
      <alignment horizontal="center" vertical="center" wrapText="1"/>
    </xf>
    <xf numFmtId="0" fontId="19" fillId="0" borderId="36" xfId="0" applyFont="1" applyFill="1" applyBorder="1" applyAlignment="1">
      <alignment horizontal="center" vertical="center" wrapText="1"/>
    </xf>
    <xf numFmtId="49" fontId="19" fillId="0" borderId="30" xfId="0" applyNumberFormat="1" applyFont="1" applyFill="1" applyBorder="1" applyAlignment="1" applyProtection="1">
      <alignment horizontal="center" vertical="center" wrapText="1"/>
      <protection locked="0"/>
    </xf>
    <xf numFmtId="0" fontId="19" fillId="0" borderId="2" xfId="0" applyFont="1" applyFill="1" applyBorder="1" applyAlignment="1">
      <alignment wrapText="1"/>
    </xf>
    <xf numFmtId="0" fontId="25" fillId="0" borderId="2" xfId="0" applyFont="1" applyFill="1" applyBorder="1" applyAlignment="1" applyProtection="1">
      <alignment vertical="center" wrapText="1"/>
      <protection locked="0"/>
    </xf>
    <xf numFmtId="0" fontId="19" fillId="0" borderId="2"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 xfId="0" applyFont="1" applyFill="1" applyBorder="1" applyAlignment="1">
      <alignment vertical="top" wrapText="1"/>
    </xf>
    <xf numFmtId="0" fontId="19" fillId="0" borderId="2" xfId="0" applyFont="1" applyFill="1" applyBorder="1" applyAlignment="1">
      <alignment vertical="center" wrapText="1"/>
    </xf>
    <xf numFmtId="0" fontId="25" fillId="0" borderId="30" xfId="0" applyFont="1" applyFill="1" applyBorder="1" applyAlignment="1" applyProtection="1">
      <alignment vertical="top" wrapText="1"/>
      <protection locked="0"/>
    </xf>
    <xf numFmtId="0" fontId="25" fillId="0" borderId="30" xfId="0" applyFont="1" applyFill="1" applyBorder="1" applyAlignment="1" applyProtection="1">
      <alignment vertical="center" wrapText="1"/>
      <protection locked="0"/>
    </xf>
    <xf numFmtId="49" fontId="19" fillId="0" borderId="31"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left" vertical="center" wrapText="1"/>
    </xf>
    <xf numFmtId="0" fontId="19" fillId="0" borderId="28" xfId="0" applyFont="1" applyFill="1" applyBorder="1" applyAlignment="1">
      <alignment horizontal="center" vertical="center" wrapText="1"/>
    </xf>
    <xf numFmtId="0" fontId="19" fillId="0" borderId="2" xfId="0" applyFont="1" applyFill="1" applyBorder="1" applyAlignment="1" applyProtection="1">
      <alignment vertical="top" wrapText="1"/>
      <protection locked="0"/>
    </xf>
    <xf numFmtId="0" fontId="19" fillId="0" borderId="19" xfId="0" applyFont="1" applyFill="1" applyBorder="1"/>
    <xf numFmtId="0" fontId="25" fillId="0" borderId="28" xfId="0" applyFont="1" applyFill="1" applyBorder="1" applyAlignment="1" applyProtection="1">
      <alignment vertical="top" wrapText="1"/>
      <protection locked="0"/>
    </xf>
    <xf numFmtId="0" fontId="26" fillId="0" borderId="2" xfId="0" applyFont="1" applyFill="1" applyBorder="1" applyAlignment="1" applyProtection="1">
      <alignment vertical="top" wrapText="1"/>
      <protection locked="0"/>
    </xf>
    <xf numFmtId="49" fontId="29" fillId="0" borderId="2" xfId="0" applyNumberFormat="1" applyFont="1" applyFill="1" applyBorder="1" applyAlignment="1" applyProtection="1">
      <alignment horizontal="center" vertical="center" wrapText="1"/>
      <protection locked="0"/>
    </xf>
    <xf numFmtId="0" fontId="27" fillId="0" borderId="19" xfId="0" applyFont="1" applyFill="1" applyBorder="1" applyAlignment="1" applyProtection="1">
      <alignment vertical="top" wrapText="1"/>
      <protection locked="0"/>
    </xf>
    <xf numFmtId="49" fontId="19" fillId="0" borderId="19" xfId="0" applyNumberFormat="1" applyFont="1" applyFill="1" applyBorder="1" applyAlignment="1" applyProtection="1">
      <alignment horizontal="center" vertical="center" wrapText="1"/>
      <protection locked="0"/>
    </xf>
    <xf numFmtId="0" fontId="19" fillId="0" borderId="25" xfId="0" applyFont="1" applyFill="1" applyBorder="1" applyAlignment="1">
      <alignment vertical="center" wrapText="1"/>
    </xf>
    <xf numFmtId="0" fontId="25" fillId="0" borderId="23" xfId="0" applyFont="1" applyFill="1" applyBorder="1" applyAlignment="1" applyProtection="1">
      <alignment vertical="top" wrapText="1"/>
      <protection locked="0"/>
    </xf>
    <xf numFmtId="0" fontId="19" fillId="0" borderId="40" xfId="0" applyFont="1" applyFill="1" applyBorder="1" applyAlignment="1">
      <alignment vertical="top" wrapText="1"/>
    </xf>
    <xf numFmtId="0" fontId="19" fillId="0" borderId="19" xfId="0" applyFont="1" applyFill="1" applyBorder="1" applyAlignment="1" applyProtection="1">
      <alignment vertical="top" wrapText="1"/>
      <protection locked="0"/>
    </xf>
    <xf numFmtId="0" fontId="18" fillId="0" borderId="0" xfId="0" applyFont="1" applyFill="1" applyBorder="1"/>
    <xf numFmtId="0" fontId="19" fillId="0" borderId="30" xfId="0" applyFont="1" applyFill="1" applyBorder="1" applyAlignment="1">
      <alignment vertical="center" wrapText="1"/>
    </xf>
    <xf numFmtId="0" fontId="19" fillId="0" borderId="0" xfId="0" applyFont="1" applyFill="1" applyBorder="1" applyAlignment="1">
      <alignment horizontal="center"/>
    </xf>
    <xf numFmtId="0" fontId="19" fillId="0" borderId="41" xfId="0" applyFont="1" applyFill="1" applyBorder="1" applyAlignment="1">
      <alignment horizontal="center" vertical="center" wrapText="1"/>
    </xf>
    <xf numFmtId="0" fontId="22" fillId="0" borderId="20" xfId="0" applyFont="1" applyFill="1" applyBorder="1" applyAlignment="1" applyProtection="1">
      <alignment vertical="top" wrapText="1"/>
      <protection locked="0"/>
    </xf>
    <xf numFmtId="49" fontId="19" fillId="0" borderId="23"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center" vertical="center"/>
    </xf>
    <xf numFmtId="0" fontId="19" fillId="0" borderId="19"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vertical="top" wrapText="1"/>
    </xf>
    <xf numFmtId="0" fontId="19" fillId="0" borderId="2" xfId="0" applyFont="1" applyFill="1" applyBorder="1" applyAlignment="1" applyProtection="1">
      <alignment horizontal="left" vertical="top" wrapText="1"/>
      <protection locked="0"/>
    </xf>
    <xf numFmtId="49" fontId="19" fillId="0" borderId="42" xfId="0" applyNumberFormat="1" applyFont="1" applyFill="1" applyBorder="1" applyAlignment="1" applyProtection="1">
      <alignment horizontal="center" vertical="center" wrapText="1"/>
      <protection locked="0"/>
    </xf>
    <xf numFmtId="0" fontId="19" fillId="0" borderId="43" xfId="0" applyFont="1" applyFill="1" applyBorder="1" applyAlignment="1">
      <alignment vertical="center" wrapText="1"/>
    </xf>
    <xf numFmtId="0" fontId="19" fillId="0" borderId="19" xfId="0" applyFont="1" applyFill="1" applyBorder="1" applyAlignment="1">
      <alignment vertical="center" wrapText="1"/>
    </xf>
    <xf numFmtId="0" fontId="19" fillId="0" borderId="28" xfId="0" applyFont="1" applyFill="1" applyBorder="1" applyAlignment="1">
      <alignment vertical="center" wrapText="1"/>
    </xf>
    <xf numFmtId="0" fontId="25" fillId="0" borderId="31" xfId="0" applyFont="1" applyFill="1" applyBorder="1" applyAlignment="1" applyProtection="1">
      <alignment vertical="top" wrapText="1"/>
      <protection locked="0"/>
    </xf>
    <xf numFmtId="0" fontId="19" fillId="0" borderId="28" xfId="0" applyFont="1" applyFill="1" applyBorder="1" applyAlignment="1">
      <alignment horizontal="center" vertical="center"/>
    </xf>
    <xf numFmtId="0" fontId="19" fillId="0" borderId="44" xfId="0" applyFont="1" applyFill="1" applyBorder="1" applyAlignment="1">
      <alignment horizontal="center" vertical="center" wrapText="1"/>
    </xf>
    <xf numFmtId="0" fontId="25" fillId="0" borderId="25" xfId="0" applyFont="1" applyFill="1" applyBorder="1" applyAlignment="1" applyProtection="1">
      <alignment vertical="top" wrapText="1"/>
      <protection locked="0"/>
    </xf>
    <xf numFmtId="0" fontId="25" fillId="0" borderId="2" xfId="0" applyFont="1" applyFill="1" applyBorder="1" applyAlignment="1">
      <alignment vertical="top" wrapText="1"/>
    </xf>
    <xf numFmtId="0" fontId="19" fillId="0" borderId="19" xfId="0" applyFont="1" applyFill="1" applyBorder="1" applyAlignment="1">
      <alignment wrapText="1"/>
    </xf>
    <xf numFmtId="0" fontId="25" fillId="0" borderId="19" xfId="0" applyFont="1" applyFill="1" applyBorder="1" applyAlignment="1">
      <alignment vertical="top" wrapText="1"/>
    </xf>
    <xf numFmtId="0" fontId="18" fillId="0" borderId="0" xfId="0" applyFont="1" applyFill="1" applyBorder="1" applyAlignment="1">
      <alignment horizontal="center" vertical="center"/>
    </xf>
    <xf numFmtId="0" fontId="18" fillId="0" borderId="45" xfId="0" applyFont="1" applyFill="1" applyBorder="1" applyAlignment="1">
      <alignment horizontal="center" vertical="center"/>
    </xf>
    <xf numFmtId="49" fontId="19" fillId="0" borderId="32" xfId="0" applyNumberFormat="1" applyFont="1" applyFill="1" applyBorder="1" applyAlignment="1" applyProtection="1">
      <alignment horizontal="center" vertical="center" wrapText="1"/>
      <protection locked="0"/>
    </xf>
    <xf numFmtId="0" fontId="19" fillId="0" borderId="46" xfId="0" applyFont="1" applyFill="1" applyBorder="1" applyAlignment="1">
      <alignment horizontal="center" vertical="center"/>
    </xf>
    <xf numFmtId="0" fontId="22" fillId="0" borderId="46" xfId="0" applyFont="1" applyFill="1" applyBorder="1" applyAlignment="1">
      <alignment horizontal="center" vertical="center"/>
    </xf>
    <xf numFmtId="0" fontId="19" fillId="0" borderId="19" xfId="0" applyFont="1" applyFill="1" applyBorder="1" applyAlignment="1" applyProtection="1">
      <alignment horizontal="left" vertical="top" wrapText="1"/>
      <protection locked="0"/>
    </xf>
    <xf numFmtId="0" fontId="25" fillId="0" borderId="47" xfId="0" applyFont="1" applyFill="1" applyBorder="1" applyAlignment="1" applyProtection="1">
      <alignment vertical="center" wrapText="1"/>
      <protection locked="0"/>
    </xf>
    <xf numFmtId="0" fontId="29" fillId="0" borderId="2" xfId="0" applyFont="1" applyFill="1" applyBorder="1" applyAlignment="1">
      <alignment horizontal="center" vertical="center"/>
    </xf>
    <xf numFmtId="0" fontId="25" fillId="0" borderId="29" xfId="0" applyFont="1" applyFill="1" applyBorder="1" applyAlignment="1" applyProtection="1">
      <alignment vertical="center" wrapText="1"/>
      <protection locked="0"/>
    </xf>
    <xf numFmtId="0" fontId="19" fillId="0" borderId="48" xfId="0" applyFont="1" applyFill="1" applyBorder="1" applyAlignment="1">
      <alignment vertical="top" wrapText="1"/>
    </xf>
    <xf numFmtId="0" fontId="25" fillId="0" borderId="19" xfId="0" applyFont="1" applyFill="1" applyBorder="1" applyAlignment="1" applyProtection="1">
      <alignment vertical="center" wrapText="1"/>
      <protection locked="0"/>
    </xf>
    <xf numFmtId="49" fontId="19" fillId="0" borderId="2" xfId="0" applyNumberFormat="1" applyFont="1" applyFill="1" applyBorder="1" applyAlignment="1" applyProtection="1">
      <alignment horizontal="center" vertical="center" wrapText="1"/>
      <protection locked="0"/>
    </xf>
    <xf numFmtId="0" fontId="25" fillId="0" borderId="2" xfId="0" applyFont="1" applyFill="1" applyBorder="1" applyAlignment="1">
      <alignment horizontal="left" wrapText="1"/>
    </xf>
    <xf numFmtId="0" fontId="27" fillId="0" borderId="2" xfId="0" applyFont="1" applyFill="1" applyBorder="1" applyAlignment="1">
      <alignment horizontal="left" wrapText="1"/>
    </xf>
    <xf numFmtId="49" fontId="19" fillId="0" borderId="23" xfId="0" applyNumberFormat="1" applyFont="1" applyFill="1" applyBorder="1" applyAlignment="1" applyProtection="1">
      <alignment horizontal="center" vertical="center"/>
      <protection locked="0"/>
    </xf>
    <xf numFmtId="0" fontId="18" fillId="0" borderId="45" xfId="0" applyFont="1" applyFill="1" applyBorder="1"/>
    <xf numFmtId="0" fontId="19" fillId="0" borderId="49" xfId="0" applyFont="1" applyFill="1" applyBorder="1" applyAlignment="1">
      <alignment horizontal="center" vertical="center" wrapText="1"/>
    </xf>
    <xf numFmtId="49" fontId="19" fillId="0" borderId="31" xfId="0" applyNumberFormat="1" applyFont="1" applyFill="1" applyBorder="1" applyAlignment="1" applyProtection="1">
      <alignment horizontal="center" vertical="center"/>
      <protection locked="0"/>
    </xf>
    <xf numFmtId="1" fontId="19" fillId="0" borderId="28" xfId="0" applyNumberFormat="1" applyFont="1" applyFill="1" applyBorder="1" applyAlignment="1">
      <alignment horizontal="center" vertical="center"/>
    </xf>
    <xf numFmtId="0" fontId="25" fillId="0" borderId="28" xfId="0" applyFont="1" applyFill="1" applyBorder="1" applyAlignment="1" applyProtection="1">
      <alignment vertical="center" wrapText="1"/>
      <protection locked="0"/>
    </xf>
    <xf numFmtId="49" fontId="22" fillId="0" borderId="50" xfId="0" applyNumberFormat="1" applyFont="1" applyFill="1" applyBorder="1" applyAlignment="1" applyProtection="1">
      <alignment horizontal="center" vertical="center" wrapText="1"/>
      <protection locked="0"/>
    </xf>
    <xf numFmtId="49" fontId="19" fillId="0" borderId="51" xfId="0" applyNumberFormat="1" applyFont="1" applyFill="1" applyBorder="1" applyAlignment="1" applyProtection="1">
      <alignment horizontal="center" vertical="center" wrapText="1"/>
      <protection locked="0"/>
    </xf>
    <xf numFmtId="0" fontId="22" fillId="0" borderId="51" xfId="0" applyFont="1" applyFill="1" applyBorder="1" applyAlignment="1">
      <alignment vertical="center" wrapText="1"/>
    </xf>
    <xf numFmtId="0" fontId="25" fillId="0" borderId="51" xfId="0" applyFont="1" applyFill="1" applyBorder="1" applyAlignment="1" applyProtection="1">
      <alignment vertical="center" wrapText="1"/>
      <protection locked="0"/>
    </xf>
    <xf numFmtId="0" fontId="22" fillId="0" borderId="51" xfId="0" applyFont="1" applyFill="1" applyBorder="1" applyAlignment="1">
      <alignment horizontal="center" vertical="center"/>
    </xf>
    <xf numFmtId="49" fontId="19" fillId="0" borderId="52" xfId="0" applyNumberFormat="1" applyFont="1" applyFill="1" applyBorder="1" applyAlignment="1" applyProtection="1">
      <alignment horizontal="center" vertical="center" wrapText="1"/>
      <protection locked="0"/>
    </xf>
    <xf numFmtId="0" fontId="25" fillId="0" borderId="25" xfId="0" applyFont="1" applyFill="1" applyBorder="1" applyAlignment="1">
      <alignment horizontal="left" wrapText="1"/>
    </xf>
    <xf numFmtId="0" fontId="25" fillId="0" borderId="29" xfId="0" applyFont="1" applyFill="1" applyBorder="1" applyAlignment="1">
      <alignment horizontal="left" wrapText="1"/>
    </xf>
    <xf numFmtId="0" fontId="19" fillId="0" borderId="53" xfId="0" applyFont="1" applyFill="1" applyBorder="1" applyAlignment="1">
      <alignment horizontal="center" vertical="center"/>
    </xf>
    <xf numFmtId="0" fontId="19" fillId="0" borderId="54" xfId="0" applyFont="1" applyFill="1" applyBorder="1" applyAlignment="1">
      <alignment horizontal="center" vertical="center" wrapText="1"/>
    </xf>
    <xf numFmtId="49" fontId="19" fillId="0" borderId="0" xfId="0" applyNumberFormat="1" applyFont="1" applyFill="1" applyBorder="1" applyAlignment="1" applyProtection="1">
      <alignment horizontal="center" vertical="center" wrapText="1"/>
      <protection locked="0"/>
    </xf>
    <xf numFmtId="0" fontId="18" fillId="0" borderId="37" xfId="0" applyFont="1" applyBorder="1"/>
    <xf numFmtId="49" fontId="19" fillId="0" borderId="55" xfId="0" applyNumberFormat="1" applyFont="1" applyFill="1" applyBorder="1" applyAlignment="1" applyProtection="1">
      <alignment horizontal="center" vertical="center" wrapText="1"/>
      <protection locked="0"/>
    </xf>
    <xf numFmtId="0" fontId="19" fillId="0" borderId="55" xfId="0" applyFont="1" applyFill="1" applyBorder="1" applyAlignment="1">
      <alignment horizontal="left" vertical="center" wrapText="1"/>
    </xf>
    <xf numFmtId="0" fontId="19" fillId="0" borderId="55" xfId="0" applyFont="1" applyFill="1" applyBorder="1" applyAlignment="1">
      <alignment horizontal="center" vertical="center" wrapText="1"/>
    </xf>
    <xf numFmtId="0" fontId="19" fillId="0" borderId="52" xfId="0" applyFont="1" applyFill="1" applyBorder="1" applyAlignment="1">
      <alignment horizontal="left" vertical="center" wrapText="1"/>
    </xf>
    <xf numFmtId="0" fontId="25" fillId="0" borderId="52" xfId="0" applyFont="1" applyFill="1" applyBorder="1" applyAlignment="1" applyProtection="1">
      <alignment vertical="top" wrapText="1"/>
      <protection locked="0"/>
    </xf>
    <xf numFmtId="0" fontId="19" fillId="0" borderId="52" xfId="0" applyFont="1" applyFill="1" applyBorder="1" applyAlignment="1">
      <alignment horizontal="center" vertical="center" wrapText="1"/>
    </xf>
    <xf numFmtId="0" fontId="22" fillId="0" borderId="51" xfId="0" applyFont="1" applyFill="1" applyBorder="1" applyAlignment="1">
      <alignment horizontal="left" vertical="center" wrapText="1"/>
    </xf>
    <xf numFmtId="0" fontId="24" fillId="0" borderId="37" xfId="0" applyFont="1" applyBorder="1"/>
    <xf numFmtId="49" fontId="22" fillId="0" borderId="51" xfId="0" applyNumberFormat="1" applyFont="1" applyFill="1" applyBorder="1" applyAlignment="1" applyProtection="1">
      <alignment horizontal="center" vertical="center" wrapText="1"/>
      <protection locked="0"/>
    </xf>
    <xf numFmtId="0" fontId="28" fillId="0" borderId="51" xfId="0" applyFont="1" applyFill="1" applyBorder="1" applyAlignment="1" applyProtection="1">
      <alignment vertical="top" wrapText="1"/>
      <protection locked="0"/>
    </xf>
    <xf numFmtId="0" fontId="22" fillId="0" borderId="51" xfId="0" applyFont="1" applyFill="1" applyBorder="1" applyAlignment="1">
      <alignment horizontal="center" vertical="center" wrapText="1"/>
    </xf>
    <xf numFmtId="0" fontId="18" fillId="0" borderId="56" xfId="0" applyFont="1" applyBorder="1"/>
    <xf numFmtId="49" fontId="19" fillId="0" borderId="57" xfId="0" applyNumberFormat="1" applyFont="1" applyFill="1" applyBorder="1" applyAlignment="1" applyProtection="1">
      <alignment horizontal="center" vertical="center" wrapText="1"/>
      <protection locked="0"/>
    </xf>
    <xf numFmtId="0" fontId="25" fillId="0" borderId="57" xfId="0" applyFont="1" applyFill="1" applyBorder="1" applyAlignment="1" applyProtection="1">
      <alignment vertical="center" wrapText="1"/>
      <protection locked="0"/>
    </xf>
    <xf numFmtId="0" fontId="19" fillId="0" borderId="57" xfId="0" applyFont="1" applyFill="1" applyBorder="1" applyAlignment="1">
      <alignment horizontal="center" vertical="center"/>
    </xf>
    <xf numFmtId="49" fontId="22" fillId="0" borderId="58" xfId="0" applyNumberFormat="1" applyFont="1" applyFill="1" applyBorder="1" applyAlignment="1" applyProtection="1">
      <alignment horizontal="center" vertical="center"/>
      <protection locked="0"/>
    </xf>
    <xf numFmtId="49" fontId="22" fillId="0" borderId="59" xfId="0" applyNumberFormat="1" applyFont="1" applyFill="1" applyBorder="1" applyAlignment="1" applyProtection="1">
      <alignment horizontal="center" vertical="center"/>
      <protection locked="0"/>
    </xf>
    <xf numFmtId="0" fontId="22" fillId="0" borderId="60" xfId="0" applyFont="1" applyFill="1" applyBorder="1" applyAlignment="1" applyProtection="1">
      <alignment vertical="top" wrapText="1"/>
      <protection locked="0"/>
    </xf>
    <xf numFmtId="0" fontId="25" fillId="0" borderId="60" xfId="0" applyFont="1" applyFill="1" applyBorder="1" applyAlignment="1" applyProtection="1">
      <alignment horizontal="left" vertical="top" wrapText="1"/>
      <protection locked="0"/>
    </xf>
    <xf numFmtId="0" fontId="22" fillId="0" borderId="60" xfId="0" applyFont="1" applyFill="1" applyBorder="1" applyAlignment="1">
      <alignment horizontal="center" vertical="center"/>
    </xf>
    <xf numFmtId="0" fontId="22" fillId="0" borderId="61" xfId="0" applyFont="1" applyFill="1" applyBorder="1" applyAlignment="1">
      <alignment horizontal="center" vertical="center"/>
    </xf>
    <xf numFmtId="0" fontId="18" fillId="0" borderId="62" xfId="0" applyFont="1" applyBorder="1"/>
    <xf numFmtId="0" fontId="25" fillId="0" borderId="19" xfId="0" applyFont="1" applyFill="1" applyBorder="1" applyAlignment="1">
      <alignment horizontal="left" wrapText="1"/>
    </xf>
    <xf numFmtId="49" fontId="22" fillId="0" borderId="58" xfId="0" applyNumberFormat="1" applyFont="1" applyFill="1" applyBorder="1" applyAlignment="1" applyProtection="1">
      <alignment horizontal="center" vertical="center" wrapText="1"/>
      <protection locked="0"/>
    </xf>
    <xf numFmtId="49" fontId="22" fillId="0" borderId="59" xfId="0" applyNumberFormat="1" applyFont="1" applyFill="1" applyBorder="1" applyAlignment="1" applyProtection="1">
      <alignment horizontal="center" vertical="center" wrapText="1"/>
      <protection locked="0"/>
    </xf>
    <xf numFmtId="0" fontId="22" fillId="0" borderId="60" xfId="0" applyFont="1" applyFill="1" applyBorder="1" applyAlignment="1">
      <alignment vertical="center" wrapText="1"/>
    </xf>
    <xf numFmtId="0" fontId="28" fillId="0" borderId="59" xfId="0" applyFont="1" applyFill="1" applyBorder="1" applyAlignment="1" applyProtection="1">
      <alignment vertical="top" wrapText="1"/>
      <protection locked="0"/>
    </xf>
    <xf numFmtId="0" fontId="22" fillId="0" borderId="63" xfId="0" applyFont="1" applyFill="1" applyBorder="1" applyAlignment="1">
      <alignment horizontal="center" vertical="center"/>
    </xf>
    <xf numFmtId="0" fontId="18" fillId="27" borderId="64" xfId="0" applyFont="1" applyFill="1" applyBorder="1"/>
    <xf numFmtId="0" fontId="19" fillId="0" borderId="23" xfId="0" applyFont="1" applyFill="1" applyBorder="1" applyAlignment="1">
      <alignment vertical="center" wrapText="1"/>
    </xf>
    <xf numFmtId="0" fontId="27" fillId="0" borderId="55" xfId="0" applyFont="1" applyFill="1" applyBorder="1" applyAlignment="1" applyProtection="1">
      <alignment vertical="top" wrapText="1"/>
      <protection locked="0"/>
    </xf>
    <xf numFmtId="0" fontId="27" fillId="0" borderId="28" xfId="0" applyFont="1" applyFill="1" applyBorder="1" applyAlignment="1" applyProtection="1">
      <alignment vertical="top" wrapText="1"/>
      <protection locked="0"/>
    </xf>
    <xf numFmtId="0" fontId="25" fillId="0" borderId="65" xfId="0" applyFont="1" applyFill="1" applyBorder="1" applyAlignment="1" applyProtection="1">
      <alignment vertical="center" wrapText="1"/>
      <protection locked="0"/>
    </xf>
    <xf numFmtId="49" fontId="19" fillId="0" borderId="53" xfId="0" applyNumberFormat="1" applyFont="1" applyFill="1" applyBorder="1" applyAlignment="1" applyProtection="1">
      <alignment horizontal="center" vertical="center" wrapText="1"/>
      <protection locked="0"/>
    </xf>
    <xf numFmtId="49" fontId="19" fillId="0" borderId="66" xfId="0" applyNumberFormat="1" applyFont="1" applyFill="1" applyBorder="1" applyAlignment="1" applyProtection="1">
      <alignment horizontal="center" vertical="center" wrapText="1"/>
      <protection locked="0"/>
    </xf>
    <xf numFmtId="49" fontId="19" fillId="0" borderId="25" xfId="0" applyNumberFormat="1" applyFont="1" applyFill="1" applyBorder="1" applyAlignment="1" applyProtection="1">
      <alignment vertical="center" wrapText="1"/>
      <protection locked="0"/>
    </xf>
    <xf numFmtId="49" fontId="19" fillId="0" borderId="53" xfId="0" applyNumberFormat="1" applyFont="1" applyFill="1" applyBorder="1" applyAlignment="1" applyProtection="1">
      <alignment vertical="center" wrapText="1"/>
      <protection locked="0"/>
    </xf>
    <xf numFmtId="0" fontId="19" fillId="0" borderId="53" xfId="0" applyFont="1" applyFill="1" applyBorder="1" applyAlignment="1">
      <alignment vertical="top" wrapText="1"/>
    </xf>
    <xf numFmtId="0" fontId="25" fillId="0" borderId="67" xfId="0" applyFont="1" applyFill="1" applyBorder="1" applyAlignment="1" applyProtection="1">
      <alignment vertical="center" wrapText="1"/>
      <protection locked="0"/>
    </xf>
    <xf numFmtId="0" fontId="33" fillId="0" borderId="2" xfId="0" applyFont="1" applyFill="1" applyBorder="1" applyAlignment="1" applyProtection="1">
      <alignment vertical="center" wrapText="1"/>
      <protection locked="0"/>
    </xf>
    <xf numFmtId="0" fontId="27" fillId="0" borderId="68" xfId="0" applyFont="1" applyFill="1" applyBorder="1" applyAlignment="1" applyProtection="1">
      <alignment vertical="center" wrapText="1"/>
      <protection locked="0"/>
    </xf>
    <xf numFmtId="0" fontId="33" fillId="0" borderId="2" xfId="0" applyFont="1" applyFill="1" applyBorder="1" applyAlignment="1" applyProtection="1">
      <alignment vertical="top" wrapText="1"/>
      <protection locked="0"/>
    </xf>
    <xf numFmtId="0" fontId="33" fillId="0" borderId="30" xfId="0" applyFont="1" applyFill="1" applyBorder="1" applyAlignment="1" applyProtection="1">
      <alignment vertical="top" wrapText="1"/>
      <protection locked="0"/>
    </xf>
    <xf numFmtId="0" fontId="19" fillId="0" borderId="0" xfId="0" applyFont="1" applyBorder="1" applyAlignment="1">
      <alignment horizontal="left" wrapText="1"/>
    </xf>
    <xf numFmtId="0" fontId="20" fillId="0" borderId="0" xfId="0" applyFont="1" applyBorder="1" applyAlignment="1">
      <alignment horizontal="center" wrapText="1"/>
    </xf>
    <xf numFmtId="0" fontId="19" fillId="0" borderId="2" xfId="0" applyFont="1" applyFill="1" applyBorder="1" applyAlignment="1">
      <alignment horizontal="left" vertical="top"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1"/>
  <sheetViews>
    <sheetView tabSelected="1" view="pageBreakPreview" topLeftCell="A4" zoomScale="25" zoomScaleNormal="25" zoomScaleSheetLayoutView="25" workbookViewId="0">
      <pane xSplit="1" topLeftCell="B1" activePane="topRight" state="frozen"/>
      <selection activeCell="A47" sqref="A47"/>
      <selection pane="topRight" activeCell="E37" sqref="E37"/>
    </sheetView>
  </sheetViews>
  <sheetFormatPr defaultRowHeight="12.75"/>
  <cols>
    <col min="1" max="1" width="0" style="1" hidden="1" customWidth="1"/>
    <col min="2" max="2" width="13.28515625" style="1" customWidth="1"/>
    <col min="3" max="3" width="16.42578125" style="1" customWidth="1"/>
    <col min="4" max="4" width="45.85546875" style="1" customWidth="1"/>
    <col min="5" max="5" width="61.42578125" style="1" customWidth="1"/>
    <col min="6" max="6" width="16.7109375" style="1" customWidth="1"/>
    <col min="7" max="7" width="17" style="1" customWidth="1"/>
    <col min="8" max="8" width="15.7109375" style="1" customWidth="1"/>
    <col min="9" max="9" width="17.5703125" style="1" customWidth="1"/>
    <col min="10" max="16384" width="9.140625" style="1"/>
  </cols>
  <sheetData>
    <row r="1" spans="1:9" ht="15.75">
      <c r="F1" s="2" t="s">
        <v>0</v>
      </c>
      <c r="G1" s="2"/>
    </row>
    <row r="2" spans="1:9" ht="15.75">
      <c r="F2" s="2" t="s">
        <v>243</v>
      </c>
      <c r="G2" s="2"/>
    </row>
    <row r="3" spans="1:9" ht="15.75">
      <c r="F3" s="2" t="s">
        <v>1</v>
      </c>
      <c r="G3" s="2"/>
    </row>
    <row r="4" spans="1:9" ht="15.75">
      <c r="F4" s="2" t="s">
        <v>244</v>
      </c>
      <c r="G4" s="2"/>
    </row>
    <row r="5" spans="1:9" ht="15.75">
      <c r="F5" s="2" t="s">
        <v>2</v>
      </c>
      <c r="G5" s="2"/>
    </row>
    <row r="6" spans="1:9" ht="15.75">
      <c r="F6" s="2" t="s">
        <v>283</v>
      </c>
    </row>
    <row r="7" spans="1:9" ht="63" customHeight="1">
      <c r="B7" s="215" t="s">
        <v>174</v>
      </c>
      <c r="C7" s="215"/>
      <c r="D7" s="215"/>
      <c r="E7" s="215"/>
      <c r="F7" s="215"/>
      <c r="G7" s="215"/>
      <c r="H7" s="215"/>
      <c r="I7" s="3"/>
    </row>
    <row r="8" spans="1:9" ht="18.75">
      <c r="B8" s="3"/>
      <c r="C8" s="3"/>
      <c r="D8" s="3"/>
      <c r="E8" s="3"/>
      <c r="F8" s="3"/>
      <c r="G8" s="3"/>
      <c r="H8" s="3" t="s">
        <v>3</v>
      </c>
      <c r="I8" s="3"/>
    </row>
    <row r="9" spans="1:9" ht="144.75" customHeight="1">
      <c r="A9" s="4" t="s">
        <v>4</v>
      </c>
      <c r="B9" s="5" t="s">
        <v>5</v>
      </c>
      <c r="C9" s="6" t="s">
        <v>6</v>
      </c>
      <c r="D9" s="6" t="s">
        <v>7</v>
      </c>
      <c r="E9" s="6" t="s">
        <v>8</v>
      </c>
      <c r="F9" s="7" t="s">
        <v>9</v>
      </c>
      <c r="G9" s="8" t="s">
        <v>10</v>
      </c>
      <c r="H9" s="9" t="s">
        <v>11</v>
      </c>
      <c r="I9" s="3"/>
    </row>
    <row r="10" spans="1:9" s="16" customFormat="1" ht="31.9" customHeight="1">
      <c r="A10" s="10"/>
      <c r="B10" s="11" t="s">
        <v>12</v>
      </c>
      <c r="C10" s="11"/>
      <c r="D10" s="12" t="s">
        <v>13</v>
      </c>
      <c r="E10" s="13"/>
      <c r="F10" s="14">
        <f>SUM(F11:F68)</f>
        <v>3946080</v>
      </c>
      <c r="G10" s="14">
        <f>SUM(G11:G68)</f>
        <v>1097044</v>
      </c>
      <c r="H10" s="14">
        <f>SUM(H11:H68)</f>
        <v>5043124</v>
      </c>
      <c r="I10" s="15"/>
    </row>
    <row r="11" spans="1:9" s="73" customFormat="1" ht="32.25">
      <c r="A11" s="75"/>
      <c r="B11" s="89" t="s">
        <v>14</v>
      </c>
      <c r="C11" s="89" t="s">
        <v>15</v>
      </c>
      <c r="D11" s="90" t="s">
        <v>16</v>
      </c>
      <c r="E11" s="91" t="s">
        <v>206</v>
      </c>
      <c r="F11" s="92">
        <v>1000000</v>
      </c>
      <c r="G11" s="92"/>
      <c r="H11" s="93">
        <f t="shared" ref="H11:H26" si="0">SUM(F11+G11)</f>
        <v>1000000</v>
      </c>
      <c r="I11" s="81"/>
    </row>
    <row r="12" spans="1:9" ht="32.25">
      <c r="A12" s="18"/>
      <c r="B12" s="89" t="s">
        <v>14</v>
      </c>
      <c r="C12" s="89" t="s">
        <v>15</v>
      </c>
      <c r="D12" s="90" t="s">
        <v>16</v>
      </c>
      <c r="E12" s="23" t="s">
        <v>285</v>
      </c>
      <c r="F12" s="92">
        <v>108000</v>
      </c>
      <c r="G12" s="92"/>
      <c r="H12" s="93">
        <f t="shared" si="0"/>
        <v>108000</v>
      </c>
      <c r="I12" s="3"/>
    </row>
    <row r="13" spans="1:9" s="73" customFormat="1" ht="47.25">
      <c r="A13" s="72"/>
      <c r="B13" s="94" t="s">
        <v>17</v>
      </c>
      <c r="C13" s="94" t="s">
        <v>18</v>
      </c>
      <c r="D13" s="95" t="s">
        <v>19</v>
      </c>
      <c r="E13" s="96" t="s">
        <v>252</v>
      </c>
      <c r="F13" s="97">
        <v>220000</v>
      </c>
      <c r="G13" s="97"/>
      <c r="H13" s="98">
        <f t="shared" si="0"/>
        <v>220000</v>
      </c>
      <c r="I13" s="81"/>
    </row>
    <row r="14" spans="1:9" ht="76.900000000000006" hidden="1" customHeight="1">
      <c r="A14" s="18"/>
      <c r="B14" s="94"/>
      <c r="C14" s="94"/>
      <c r="D14" s="99"/>
      <c r="E14" s="96"/>
      <c r="F14" s="97"/>
      <c r="G14" s="97"/>
      <c r="H14" s="98"/>
      <c r="I14" s="3"/>
    </row>
    <row r="15" spans="1:9" ht="18.75" hidden="1">
      <c r="A15" s="18"/>
      <c r="B15" s="94"/>
      <c r="C15" s="94"/>
      <c r="D15" s="99"/>
      <c r="E15" s="96"/>
      <c r="F15" s="97"/>
      <c r="G15" s="97"/>
      <c r="H15" s="98"/>
      <c r="I15" s="3"/>
    </row>
    <row r="16" spans="1:9" s="73" customFormat="1" ht="63">
      <c r="A16" s="72"/>
      <c r="B16" s="94" t="s">
        <v>17</v>
      </c>
      <c r="C16" s="94" t="s">
        <v>18</v>
      </c>
      <c r="D16" s="99" t="s">
        <v>184</v>
      </c>
      <c r="E16" s="96" t="s">
        <v>270</v>
      </c>
      <c r="F16" s="97">
        <v>80000</v>
      </c>
      <c r="G16" s="97"/>
      <c r="H16" s="98">
        <f t="shared" si="0"/>
        <v>80000</v>
      </c>
      <c r="I16" s="81"/>
    </row>
    <row r="17" spans="1:9" s="73" customFormat="1" ht="46.9" customHeight="1">
      <c r="A17" s="72"/>
      <c r="B17" s="94" t="s">
        <v>20</v>
      </c>
      <c r="C17" s="94" t="s">
        <v>21</v>
      </c>
      <c r="D17" s="99" t="s">
        <v>22</v>
      </c>
      <c r="E17" s="96" t="s">
        <v>204</v>
      </c>
      <c r="F17" s="97">
        <v>169000</v>
      </c>
      <c r="G17" s="97"/>
      <c r="H17" s="98">
        <f t="shared" si="0"/>
        <v>169000</v>
      </c>
      <c r="I17" s="81"/>
    </row>
    <row r="18" spans="1:9" s="73" customFormat="1" ht="43.9" hidden="1" customHeight="1">
      <c r="A18" s="72"/>
      <c r="B18" s="94"/>
      <c r="C18" s="94"/>
      <c r="D18" s="99"/>
      <c r="E18" s="96"/>
      <c r="F18" s="97"/>
      <c r="G18" s="97"/>
      <c r="H18" s="98"/>
      <c r="I18" s="81"/>
    </row>
    <row r="19" spans="1:9" s="73" customFormat="1" ht="18.75" hidden="1">
      <c r="A19" s="72"/>
      <c r="B19" s="94" t="s">
        <v>23</v>
      </c>
      <c r="C19" s="94"/>
      <c r="D19" s="100" t="s">
        <v>24</v>
      </c>
      <c r="E19" s="96"/>
      <c r="F19" s="97"/>
      <c r="G19" s="97">
        <v>0</v>
      </c>
      <c r="H19" s="98">
        <f t="shared" si="0"/>
        <v>0</v>
      </c>
      <c r="I19" s="81"/>
    </row>
    <row r="20" spans="1:9" s="73" customFormat="1" ht="15.75" hidden="1">
      <c r="A20" s="72"/>
      <c r="B20" s="94" t="s">
        <v>23</v>
      </c>
      <c r="C20" s="94"/>
      <c r="D20" s="100" t="s">
        <v>24</v>
      </c>
      <c r="E20" s="101"/>
      <c r="F20" s="37"/>
      <c r="G20" s="37"/>
      <c r="H20" s="98">
        <f t="shared" si="0"/>
        <v>0</v>
      </c>
    </row>
    <row r="21" spans="1:9" s="73" customFormat="1" ht="15.75" hidden="1">
      <c r="A21" s="72"/>
      <c r="B21" s="94" t="s">
        <v>23</v>
      </c>
      <c r="C21" s="94"/>
      <c r="D21" s="100" t="s">
        <v>24</v>
      </c>
      <c r="E21" s="101"/>
      <c r="F21" s="37"/>
      <c r="G21" s="37"/>
      <c r="H21" s="98">
        <f t="shared" si="0"/>
        <v>0</v>
      </c>
    </row>
    <row r="22" spans="1:9" s="73" customFormat="1" ht="31.5" hidden="1">
      <c r="A22" s="72"/>
      <c r="B22" s="94" t="s">
        <v>23</v>
      </c>
      <c r="C22" s="94"/>
      <c r="D22" s="100" t="s">
        <v>24</v>
      </c>
      <c r="E22" s="19" t="s">
        <v>25</v>
      </c>
      <c r="F22" s="19"/>
      <c r="G22" s="37"/>
      <c r="H22" s="98">
        <f t="shared" si="0"/>
        <v>0</v>
      </c>
    </row>
    <row r="23" spans="1:9" s="73" customFormat="1" ht="32.25" hidden="1">
      <c r="A23" s="72"/>
      <c r="B23" s="94" t="s">
        <v>26</v>
      </c>
      <c r="C23" s="94"/>
      <c r="D23" s="95" t="s">
        <v>27</v>
      </c>
      <c r="E23" s="96"/>
      <c r="F23" s="97"/>
      <c r="G23" s="97"/>
      <c r="H23" s="93">
        <f t="shared" si="0"/>
        <v>0</v>
      </c>
      <c r="I23" s="81"/>
    </row>
    <row r="24" spans="1:9" s="73" customFormat="1" ht="31.5" hidden="1">
      <c r="A24" s="72"/>
      <c r="B24" s="94" t="s">
        <v>26</v>
      </c>
      <c r="C24" s="94"/>
      <c r="D24" s="95" t="s">
        <v>27</v>
      </c>
      <c r="E24" s="101"/>
      <c r="F24" s="97"/>
      <c r="G24" s="97"/>
      <c r="H24" s="93">
        <f t="shared" si="0"/>
        <v>0</v>
      </c>
    </row>
    <row r="25" spans="1:9" s="73" customFormat="1" ht="31.5" hidden="1">
      <c r="A25" s="72"/>
      <c r="B25" s="94" t="s">
        <v>26</v>
      </c>
      <c r="C25" s="94"/>
      <c r="D25" s="95" t="s">
        <v>27</v>
      </c>
      <c r="E25" s="101"/>
      <c r="F25" s="97"/>
      <c r="G25" s="97"/>
      <c r="H25" s="93">
        <f t="shared" si="0"/>
        <v>0</v>
      </c>
    </row>
    <row r="26" spans="1:9" s="73" customFormat="1" ht="32.25" hidden="1">
      <c r="A26" s="72"/>
      <c r="B26" s="94" t="s">
        <v>26</v>
      </c>
      <c r="C26" s="94"/>
      <c r="D26" s="95" t="s">
        <v>27</v>
      </c>
      <c r="E26" s="102"/>
      <c r="F26" s="97"/>
      <c r="G26" s="97"/>
      <c r="H26" s="98">
        <f t="shared" si="0"/>
        <v>0</v>
      </c>
      <c r="I26" s="81"/>
    </row>
    <row r="27" spans="1:9" s="73" customFormat="1" ht="66" hidden="1" customHeight="1">
      <c r="A27" s="72"/>
      <c r="B27" s="94"/>
      <c r="C27" s="94"/>
      <c r="D27" s="100"/>
      <c r="E27" s="101"/>
      <c r="F27" s="97"/>
      <c r="G27" s="97"/>
      <c r="H27" s="98"/>
    </row>
    <row r="28" spans="1:9" s="73" customFormat="1" ht="52.5" hidden="1" customHeight="1">
      <c r="A28" s="72"/>
      <c r="B28" s="94" t="s">
        <v>28</v>
      </c>
      <c r="C28" s="94" t="s">
        <v>29</v>
      </c>
      <c r="D28" s="95" t="s">
        <v>30</v>
      </c>
      <c r="E28" s="19" t="s">
        <v>31</v>
      </c>
      <c r="F28" s="97"/>
      <c r="G28" s="97"/>
      <c r="H28" s="98">
        <f t="shared" ref="H28:H72" si="1">SUM(F28+G28)</f>
        <v>0</v>
      </c>
    </row>
    <row r="29" spans="1:9" s="73" customFormat="1" ht="79.5" hidden="1" customHeight="1">
      <c r="A29" s="72"/>
      <c r="B29" s="94" t="s">
        <v>28</v>
      </c>
      <c r="C29" s="94" t="s">
        <v>29</v>
      </c>
      <c r="D29" s="99" t="s">
        <v>30</v>
      </c>
      <c r="E29" s="19" t="s">
        <v>32</v>
      </c>
      <c r="F29" s="97"/>
      <c r="G29" s="97"/>
      <c r="H29" s="98">
        <f t="shared" si="1"/>
        <v>0</v>
      </c>
    </row>
    <row r="30" spans="1:9" s="73" customFormat="1" ht="63.6" hidden="1" customHeight="1">
      <c r="A30" s="72"/>
      <c r="B30" s="94"/>
      <c r="C30" s="94"/>
      <c r="D30" s="100"/>
      <c r="E30" s="19"/>
      <c r="F30" s="97"/>
      <c r="G30" s="97"/>
      <c r="H30" s="93"/>
      <c r="I30" s="81"/>
    </row>
    <row r="31" spans="1:9" s="73" customFormat="1" ht="47.25" hidden="1">
      <c r="A31" s="72"/>
      <c r="B31" s="103" t="s">
        <v>36</v>
      </c>
      <c r="C31" s="103"/>
      <c r="D31" s="104" t="s">
        <v>37</v>
      </c>
      <c r="E31" s="20" t="s">
        <v>38</v>
      </c>
      <c r="F31" s="105"/>
      <c r="G31" s="97"/>
      <c r="H31" s="93">
        <f t="shared" si="1"/>
        <v>0</v>
      </c>
      <c r="I31" s="81"/>
    </row>
    <row r="32" spans="1:9" s="73" customFormat="1" ht="63.75" hidden="1">
      <c r="A32" s="72"/>
      <c r="B32" s="94" t="s">
        <v>39</v>
      </c>
      <c r="C32" s="94"/>
      <c r="D32" s="95" t="s">
        <v>40</v>
      </c>
      <c r="E32" s="96"/>
      <c r="F32" s="97"/>
      <c r="G32" s="97"/>
      <c r="H32" s="93">
        <f t="shared" si="1"/>
        <v>0</v>
      </c>
      <c r="I32" s="81"/>
    </row>
    <row r="33" spans="1:9" s="73" customFormat="1" ht="18.75" hidden="1">
      <c r="A33" s="72"/>
      <c r="B33" s="94"/>
      <c r="C33" s="94"/>
      <c r="D33" s="95"/>
      <c r="E33" s="96"/>
      <c r="F33" s="97"/>
      <c r="G33" s="97"/>
      <c r="H33" s="93">
        <f t="shared" si="1"/>
        <v>0</v>
      </c>
      <c r="I33" s="81"/>
    </row>
    <row r="34" spans="1:9" s="73" customFormat="1" ht="66" hidden="1" customHeight="1">
      <c r="A34" s="72"/>
      <c r="B34" s="94" t="s">
        <v>39</v>
      </c>
      <c r="C34" s="94"/>
      <c r="D34" s="95" t="s">
        <v>41</v>
      </c>
      <c r="E34" s="96"/>
      <c r="F34" s="37"/>
      <c r="G34" s="37"/>
      <c r="H34" s="93">
        <f t="shared" si="1"/>
        <v>0</v>
      </c>
      <c r="I34" s="81"/>
    </row>
    <row r="35" spans="1:9" s="73" customFormat="1" ht="18.75" hidden="1">
      <c r="A35" s="72"/>
      <c r="B35" s="94" t="s">
        <v>42</v>
      </c>
      <c r="C35" s="94"/>
      <c r="D35" s="106" t="s">
        <v>43</v>
      </c>
      <c r="E35" s="96"/>
      <c r="F35" s="97"/>
      <c r="G35" s="97"/>
      <c r="H35" s="93">
        <f t="shared" si="1"/>
        <v>0</v>
      </c>
      <c r="I35" s="81"/>
    </row>
    <row r="36" spans="1:9" s="73" customFormat="1" ht="30" hidden="1" customHeight="1">
      <c r="A36" s="72"/>
      <c r="B36" s="103"/>
      <c r="C36" s="103"/>
      <c r="D36" s="107"/>
      <c r="E36" s="108"/>
      <c r="F36" s="97"/>
      <c r="G36" s="97"/>
      <c r="H36" s="93">
        <f t="shared" si="1"/>
        <v>0</v>
      </c>
    </row>
    <row r="37" spans="1:9" s="73" customFormat="1" ht="63">
      <c r="A37" s="72"/>
      <c r="B37" s="94" t="s">
        <v>286</v>
      </c>
      <c r="C37" s="94" t="s">
        <v>287</v>
      </c>
      <c r="D37" s="100" t="s">
        <v>288</v>
      </c>
      <c r="E37" s="213" t="s">
        <v>294</v>
      </c>
      <c r="F37" s="97"/>
      <c r="G37" s="97">
        <v>180600</v>
      </c>
      <c r="H37" s="93">
        <f t="shared" si="1"/>
        <v>180600</v>
      </c>
    </row>
    <row r="38" spans="1:9" s="73" customFormat="1" ht="63">
      <c r="A38" s="72"/>
      <c r="B38" s="94" t="s">
        <v>44</v>
      </c>
      <c r="C38" s="94" t="s">
        <v>45</v>
      </c>
      <c r="D38" s="95" t="s">
        <v>46</v>
      </c>
      <c r="E38" s="96" t="s">
        <v>254</v>
      </c>
      <c r="F38" s="97">
        <v>50000</v>
      </c>
      <c r="G38" s="97"/>
      <c r="H38" s="93">
        <f t="shared" si="1"/>
        <v>50000</v>
      </c>
    </row>
    <row r="39" spans="1:9" s="73" customFormat="1" ht="54" customHeight="1">
      <c r="A39" s="72"/>
      <c r="B39" s="94" t="s">
        <v>36</v>
      </c>
      <c r="C39" s="94" t="s">
        <v>177</v>
      </c>
      <c r="D39" s="95" t="s">
        <v>37</v>
      </c>
      <c r="E39" s="109" t="s">
        <v>241</v>
      </c>
      <c r="F39" s="97">
        <v>32000</v>
      </c>
      <c r="G39" s="97"/>
      <c r="H39" s="93">
        <f t="shared" si="1"/>
        <v>32000</v>
      </c>
    </row>
    <row r="40" spans="1:9" s="73" customFormat="1" ht="63">
      <c r="A40" s="72"/>
      <c r="B40" s="60" t="s">
        <v>39</v>
      </c>
      <c r="C40" s="60" t="s">
        <v>47</v>
      </c>
      <c r="D40" s="61" t="s">
        <v>40</v>
      </c>
      <c r="E40" s="22" t="s">
        <v>203</v>
      </c>
      <c r="F40" s="62"/>
      <c r="G40" s="62">
        <v>217000</v>
      </c>
      <c r="H40" s="63">
        <f t="shared" si="1"/>
        <v>217000</v>
      </c>
    </row>
    <row r="41" spans="1:9" ht="65.25" customHeight="1">
      <c r="A41" s="18"/>
      <c r="B41" s="60" t="s">
        <v>39</v>
      </c>
      <c r="C41" s="60" t="s">
        <v>47</v>
      </c>
      <c r="D41" s="61" t="s">
        <v>40</v>
      </c>
      <c r="E41" s="22" t="s">
        <v>290</v>
      </c>
      <c r="F41" s="62"/>
      <c r="G41" s="62">
        <v>300000</v>
      </c>
      <c r="H41" s="63">
        <f t="shared" si="1"/>
        <v>300000</v>
      </c>
    </row>
    <row r="42" spans="1:9" ht="15.75" hidden="1">
      <c r="A42" s="18"/>
      <c r="B42" s="64"/>
      <c r="C42" s="64"/>
      <c r="D42" s="65"/>
      <c r="E42" s="59"/>
      <c r="F42" s="66"/>
      <c r="G42" s="62"/>
      <c r="H42" s="63">
        <f t="shared" si="1"/>
        <v>0</v>
      </c>
    </row>
    <row r="43" spans="1:9" ht="15.75" hidden="1">
      <c r="A43" s="18"/>
      <c r="B43" s="64"/>
      <c r="C43" s="64"/>
      <c r="D43" s="65"/>
      <c r="E43" s="59"/>
      <c r="F43" s="66"/>
      <c r="G43" s="62"/>
      <c r="H43" s="63">
        <f t="shared" si="1"/>
        <v>0</v>
      </c>
    </row>
    <row r="44" spans="1:9" ht="15.75" hidden="1">
      <c r="A44" s="18"/>
      <c r="B44" s="64"/>
      <c r="C44" s="64"/>
      <c r="D44" s="65"/>
      <c r="E44" s="59"/>
      <c r="F44" s="66"/>
      <c r="G44" s="62"/>
      <c r="H44" s="63">
        <f t="shared" si="1"/>
        <v>0</v>
      </c>
    </row>
    <row r="45" spans="1:9" ht="15.75" hidden="1">
      <c r="A45" s="18"/>
      <c r="B45" s="64"/>
      <c r="C45" s="64"/>
      <c r="D45" s="65"/>
      <c r="E45" s="59"/>
      <c r="F45" s="66"/>
      <c r="G45" s="62"/>
      <c r="H45" s="63">
        <f t="shared" si="1"/>
        <v>0</v>
      </c>
    </row>
    <row r="46" spans="1:9" ht="47.25">
      <c r="A46" s="18"/>
      <c r="B46" s="67" t="s">
        <v>42</v>
      </c>
      <c r="C46" s="67" t="s">
        <v>48</v>
      </c>
      <c r="D46" s="68" t="s">
        <v>49</v>
      </c>
      <c r="E46" s="22" t="s">
        <v>269</v>
      </c>
      <c r="F46" s="69"/>
      <c r="G46" s="62">
        <v>58577</v>
      </c>
      <c r="H46" s="63">
        <f t="shared" si="1"/>
        <v>58577</v>
      </c>
    </row>
    <row r="47" spans="1:9" s="71" customFormat="1" ht="31.5" hidden="1">
      <c r="A47" s="70"/>
      <c r="B47" s="110" t="s">
        <v>50</v>
      </c>
      <c r="C47" s="110" t="s">
        <v>51</v>
      </c>
      <c r="D47" s="65" t="s">
        <v>52</v>
      </c>
      <c r="E47" s="111" t="s">
        <v>209</v>
      </c>
      <c r="F47" s="62">
        <v>0</v>
      </c>
      <c r="G47" s="62"/>
      <c r="H47" s="63">
        <v>0</v>
      </c>
    </row>
    <row r="48" spans="1:9" s="71" customFormat="1" ht="47.25" hidden="1">
      <c r="A48" s="70"/>
      <c r="B48" s="110" t="s">
        <v>53</v>
      </c>
      <c r="C48" s="110" t="s">
        <v>54</v>
      </c>
      <c r="D48" s="65" t="s">
        <v>55</v>
      </c>
      <c r="E48" s="111" t="s">
        <v>212</v>
      </c>
      <c r="F48" s="62">
        <v>0</v>
      </c>
      <c r="G48" s="62"/>
      <c r="H48" s="63">
        <v>0</v>
      </c>
    </row>
    <row r="49" spans="1:8" s="73" customFormat="1" ht="63">
      <c r="A49" s="72"/>
      <c r="B49" s="112" t="s">
        <v>56</v>
      </c>
      <c r="C49" s="112" t="s">
        <v>57</v>
      </c>
      <c r="D49" s="113" t="s">
        <v>58</v>
      </c>
      <c r="E49" s="101" t="s">
        <v>246</v>
      </c>
      <c r="F49" s="105">
        <v>120000</v>
      </c>
      <c r="G49" s="97"/>
      <c r="H49" s="98">
        <f t="shared" si="1"/>
        <v>120000</v>
      </c>
    </row>
    <row r="50" spans="1:8" s="73" customFormat="1" ht="54" customHeight="1">
      <c r="A50" s="72"/>
      <c r="B50" s="112" t="s">
        <v>59</v>
      </c>
      <c r="C50" s="112" t="s">
        <v>60</v>
      </c>
      <c r="D50" s="113" t="s">
        <v>175</v>
      </c>
      <c r="E50" s="114" t="s">
        <v>61</v>
      </c>
      <c r="F50" s="97">
        <v>20000</v>
      </c>
      <c r="G50" s="97">
        <v>62300</v>
      </c>
      <c r="H50" s="98">
        <f t="shared" si="1"/>
        <v>82300</v>
      </c>
    </row>
    <row r="51" spans="1:8" s="86" customFormat="1" ht="49.5" customHeight="1">
      <c r="A51" s="85"/>
      <c r="B51" s="94" t="s">
        <v>62</v>
      </c>
      <c r="C51" s="94" t="s">
        <v>48</v>
      </c>
      <c r="D51" s="115" t="s">
        <v>63</v>
      </c>
      <c r="E51" s="20" t="s">
        <v>211</v>
      </c>
      <c r="F51" s="97"/>
      <c r="G51" s="37">
        <v>215567</v>
      </c>
      <c r="H51" s="98">
        <f t="shared" si="1"/>
        <v>215567</v>
      </c>
    </row>
    <row r="52" spans="1:8" ht="15.75" hidden="1">
      <c r="A52" s="18"/>
      <c r="B52" s="94"/>
      <c r="C52" s="94"/>
      <c r="D52" s="100"/>
      <c r="E52" s="97"/>
      <c r="F52" s="97"/>
      <c r="G52" s="97"/>
      <c r="H52" s="98">
        <f t="shared" si="1"/>
        <v>0</v>
      </c>
    </row>
    <row r="53" spans="1:8" ht="15.75" hidden="1">
      <c r="A53" s="18"/>
      <c r="B53" s="94"/>
      <c r="C53" s="94"/>
      <c r="D53" s="100"/>
      <c r="E53" s="97"/>
      <c r="F53" s="97"/>
      <c r="G53" s="97"/>
      <c r="H53" s="98">
        <f t="shared" si="1"/>
        <v>0</v>
      </c>
    </row>
    <row r="54" spans="1:8" ht="0.75" hidden="1" customHeight="1">
      <c r="A54" s="18"/>
      <c r="B54" s="94">
        <v>200200</v>
      </c>
      <c r="C54" s="94"/>
      <c r="D54" s="116" t="s">
        <v>43</v>
      </c>
      <c r="E54" s="96" t="s">
        <v>210</v>
      </c>
      <c r="F54" s="97"/>
      <c r="G54" s="37"/>
      <c r="H54" s="98">
        <f t="shared" si="1"/>
        <v>0</v>
      </c>
    </row>
    <row r="55" spans="1:8" ht="15.75" hidden="1">
      <c r="A55" s="18"/>
      <c r="B55" s="94"/>
      <c r="C55" s="94"/>
      <c r="D55" s="115"/>
      <c r="E55" s="19"/>
      <c r="F55" s="37"/>
      <c r="G55" s="37"/>
      <c r="H55" s="98"/>
    </row>
    <row r="56" spans="1:8" s="73" customFormat="1" ht="47.25">
      <c r="A56" s="72"/>
      <c r="B56" s="94" t="s">
        <v>65</v>
      </c>
      <c r="C56" s="94" t="s">
        <v>64</v>
      </c>
      <c r="D56" s="100" t="s">
        <v>66</v>
      </c>
      <c r="E56" s="101" t="s">
        <v>247</v>
      </c>
      <c r="F56" s="97">
        <v>7610</v>
      </c>
      <c r="G56" s="97"/>
      <c r="H56" s="98">
        <f t="shared" si="1"/>
        <v>7610</v>
      </c>
    </row>
    <row r="57" spans="1:8" s="83" customFormat="1" ht="31.5">
      <c r="A57" s="82"/>
      <c r="B57" s="94" t="s">
        <v>65</v>
      </c>
      <c r="C57" s="94" t="s">
        <v>64</v>
      </c>
      <c r="D57" s="100" t="s">
        <v>66</v>
      </c>
      <c r="E57" s="101" t="s">
        <v>255</v>
      </c>
      <c r="F57" s="97">
        <v>100000</v>
      </c>
      <c r="G57" s="37"/>
      <c r="H57" s="98">
        <f t="shared" si="1"/>
        <v>100000</v>
      </c>
    </row>
    <row r="58" spans="1:8" s="73" customFormat="1" ht="31.5">
      <c r="A58" s="72"/>
      <c r="B58" s="94" t="s">
        <v>65</v>
      </c>
      <c r="C58" s="94" t="s">
        <v>64</v>
      </c>
      <c r="D58" s="100" t="s">
        <v>66</v>
      </c>
      <c r="E58" s="101" t="s">
        <v>205</v>
      </c>
      <c r="F58" s="97">
        <v>200000</v>
      </c>
      <c r="G58" s="97"/>
      <c r="H58" s="98">
        <f t="shared" si="1"/>
        <v>200000</v>
      </c>
    </row>
    <row r="59" spans="1:8" s="73" customFormat="1" ht="22.15" customHeight="1">
      <c r="A59" s="72"/>
      <c r="B59" s="94">
        <v>250404</v>
      </c>
      <c r="C59" s="94" t="s">
        <v>64</v>
      </c>
      <c r="D59" s="100" t="s">
        <v>66</v>
      </c>
      <c r="E59" s="19" t="s">
        <v>208</v>
      </c>
      <c r="F59" s="97">
        <v>49000</v>
      </c>
      <c r="G59" s="97"/>
      <c r="H59" s="98">
        <f t="shared" si="1"/>
        <v>49000</v>
      </c>
    </row>
    <row r="60" spans="1:8" s="73" customFormat="1" ht="65.45" customHeight="1">
      <c r="A60" s="72"/>
      <c r="B60" s="94">
        <v>250404</v>
      </c>
      <c r="C60" s="94" t="s">
        <v>64</v>
      </c>
      <c r="D60" s="100" t="s">
        <v>66</v>
      </c>
      <c r="E60" s="23" t="s">
        <v>245</v>
      </c>
      <c r="F60" s="97">
        <v>599990</v>
      </c>
      <c r="G60" s="97"/>
      <c r="H60" s="98">
        <f t="shared" si="1"/>
        <v>599990</v>
      </c>
    </row>
    <row r="61" spans="1:8" s="73" customFormat="1" ht="48.6" customHeight="1">
      <c r="A61" s="72"/>
      <c r="B61" s="94" t="s">
        <v>65</v>
      </c>
      <c r="C61" s="94" t="s">
        <v>64</v>
      </c>
      <c r="D61" s="100" t="s">
        <v>66</v>
      </c>
      <c r="E61" s="23" t="s">
        <v>239</v>
      </c>
      <c r="F61" s="97">
        <v>200000</v>
      </c>
      <c r="G61" s="97"/>
      <c r="H61" s="98">
        <f t="shared" si="1"/>
        <v>200000</v>
      </c>
    </row>
    <row r="62" spans="1:8" s="73" customFormat="1" ht="63">
      <c r="A62" s="72"/>
      <c r="B62" s="94" t="s">
        <v>65</v>
      </c>
      <c r="C62" s="94" t="s">
        <v>64</v>
      </c>
      <c r="D62" s="100" t="s">
        <v>66</v>
      </c>
      <c r="E62" s="19" t="s">
        <v>240</v>
      </c>
      <c r="F62" s="97">
        <v>500000</v>
      </c>
      <c r="G62" s="97"/>
      <c r="H62" s="98">
        <f t="shared" si="1"/>
        <v>500000</v>
      </c>
    </row>
    <row r="63" spans="1:8" ht="31.5">
      <c r="A63" s="18"/>
      <c r="B63" s="94" t="s">
        <v>65</v>
      </c>
      <c r="C63" s="94" t="s">
        <v>64</v>
      </c>
      <c r="D63" s="100" t="s">
        <v>66</v>
      </c>
      <c r="E63" s="23" t="s">
        <v>284</v>
      </c>
      <c r="F63" s="97">
        <v>199000</v>
      </c>
      <c r="G63" s="97"/>
      <c r="H63" s="98">
        <f t="shared" si="1"/>
        <v>199000</v>
      </c>
    </row>
    <row r="64" spans="1:8" ht="31.5">
      <c r="A64" s="18"/>
      <c r="B64" s="60" t="s">
        <v>65</v>
      </c>
      <c r="C64" s="60" t="s">
        <v>64</v>
      </c>
      <c r="D64" s="68" t="s">
        <v>66</v>
      </c>
      <c r="E64" s="23" t="s">
        <v>293</v>
      </c>
      <c r="F64" s="97">
        <v>150000</v>
      </c>
      <c r="G64" s="97"/>
      <c r="H64" s="98">
        <f t="shared" si="1"/>
        <v>150000</v>
      </c>
    </row>
    <row r="65" spans="1:8" ht="27" customHeight="1">
      <c r="A65" s="18"/>
      <c r="B65" s="94" t="s">
        <v>65</v>
      </c>
      <c r="C65" s="94" t="s">
        <v>64</v>
      </c>
      <c r="D65" s="100" t="s">
        <v>66</v>
      </c>
      <c r="E65" s="19" t="s">
        <v>256</v>
      </c>
      <c r="F65" s="97">
        <v>30000</v>
      </c>
      <c r="G65" s="97"/>
      <c r="H65" s="98">
        <f>SUM(F65+G65)</f>
        <v>30000</v>
      </c>
    </row>
    <row r="66" spans="1:8" s="86" customFormat="1" ht="31.5">
      <c r="A66" s="87"/>
      <c r="B66" s="94" t="s">
        <v>65</v>
      </c>
      <c r="C66" s="94" t="s">
        <v>64</v>
      </c>
      <c r="D66" s="118" t="s">
        <v>66</v>
      </c>
      <c r="E66" s="19" t="s">
        <v>253</v>
      </c>
      <c r="F66" s="119">
        <v>24480</v>
      </c>
      <c r="G66" s="97"/>
      <c r="H66" s="98">
        <f t="shared" si="1"/>
        <v>24480</v>
      </c>
    </row>
    <row r="67" spans="1:8" s="73" customFormat="1" ht="37.5" customHeight="1" thickBot="1">
      <c r="A67" s="72"/>
      <c r="B67" s="89">
        <v>250404</v>
      </c>
      <c r="C67" s="89" t="s">
        <v>64</v>
      </c>
      <c r="D67" s="100" t="s">
        <v>66</v>
      </c>
      <c r="E67" s="101" t="s">
        <v>207</v>
      </c>
      <c r="F67" s="97">
        <v>87000</v>
      </c>
      <c r="G67" s="97">
        <v>63000</v>
      </c>
      <c r="H67" s="98">
        <f t="shared" si="1"/>
        <v>150000</v>
      </c>
    </row>
    <row r="68" spans="1:8" ht="16.149999999999999" hidden="1" customHeight="1" thickBot="1">
      <c r="A68" s="18"/>
      <c r="B68" s="103"/>
      <c r="C68" s="103"/>
      <c r="D68" s="104"/>
      <c r="E68" s="20"/>
      <c r="F68" s="105"/>
      <c r="G68" s="105"/>
      <c r="H68" s="120">
        <f t="shared" si="1"/>
        <v>0</v>
      </c>
    </row>
    <row r="69" spans="1:8" s="44" customFormat="1" ht="38.25" customHeight="1" thickBot="1">
      <c r="A69" s="178"/>
      <c r="B69" s="159" t="s">
        <v>261</v>
      </c>
      <c r="C69" s="179"/>
      <c r="D69" s="177" t="s">
        <v>260</v>
      </c>
      <c r="E69" s="180"/>
      <c r="F69" s="181">
        <f>SUM(F70:F72)</f>
        <v>120000</v>
      </c>
      <c r="G69" s="181">
        <f>SUM(G70:G72)</f>
        <v>0</v>
      </c>
      <c r="H69" s="181">
        <f>SUM(H70:H72)</f>
        <v>120000</v>
      </c>
    </row>
    <row r="70" spans="1:8" ht="36.75" customHeight="1">
      <c r="A70" s="170"/>
      <c r="B70" s="164" t="s">
        <v>155</v>
      </c>
      <c r="C70" s="164" t="s">
        <v>156</v>
      </c>
      <c r="D70" s="174" t="s">
        <v>262</v>
      </c>
      <c r="E70" s="175" t="s">
        <v>264</v>
      </c>
      <c r="F70" s="176">
        <v>40000</v>
      </c>
      <c r="G70" s="176"/>
      <c r="H70" s="98">
        <f t="shared" si="1"/>
        <v>40000</v>
      </c>
    </row>
    <row r="71" spans="1:8" ht="27.75" hidden="1" customHeight="1">
      <c r="A71" s="170"/>
      <c r="B71" s="171" t="s">
        <v>263</v>
      </c>
      <c r="C71" s="171" t="s">
        <v>158</v>
      </c>
      <c r="D71" s="172" t="s">
        <v>265</v>
      </c>
      <c r="E71" s="201" t="s">
        <v>268</v>
      </c>
      <c r="F71" s="173"/>
      <c r="G71" s="173"/>
      <c r="H71" s="98">
        <f t="shared" si="1"/>
        <v>0</v>
      </c>
    </row>
    <row r="72" spans="1:8" ht="27.75" customHeight="1" thickBot="1">
      <c r="A72" s="18"/>
      <c r="B72" s="103" t="s">
        <v>263</v>
      </c>
      <c r="C72" s="169" t="s">
        <v>158</v>
      </c>
      <c r="D72" s="172" t="s">
        <v>265</v>
      </c>
      <c r="E72" s="202" t="s">
        <v>267</v>
      </c>
      <c r="F72" s="105">
        <v>80000</v>
      </c>
      <c r="G72" s="105"/>
      <c r="H72" s="98">
        <f t="shared" si="1"/>
        <v>80000</v>
      </c>
    </row>
    <row r="73" spans="1:8" ht="47.25" customHeight="1" thickBot="1">
      <c r="A73" s="18"/>
      <c r="B73" s="24" t="s">
        <v>67</v>
      </c>
      <c r="C73" s="25"/>
      <c r="D73" s="121" t="s">
        <v>68</v>
      </c>
      <c r="E73" s="26"/>
      <c r="F73" s="27">
        <f>SUM(F74:F78)</f>
        <v>380000</v>
      </c>
      <c r="G73" s="27">
        <f>SUM(G74:G78)</f>
        <v>0</v>
      </c>
      <c r="H73" s="28">
        <f>SUM(H74:H78)</f>
        <v>380000</v>
      </c>
    </row>
    <row r="74" spans="1:8" ht="31.5" hidden="1">
      <c r="A74" s="18"/>
      <c r="B74" s="94" t="s">
        <v>69</v>
      </c>
      <c r="C74" s="94"/>
      <c r="D74" s="95" t="s">
        <v>70</v>
      </c>
      <c r="E74" s="19" t="s">
        <v>71</v>
      </c>
      <c r="F74" s="97"/>
      <c r="G74" s="92"/>
      <c r="H74" s="93">
        <f>SUM(F74+G74)</f>
        <v>0</v>
      </c>
    </row>
    <row r="75" spans="1:8" ht="47.25">
      <c r="A75" s="18"/>
      <c r="B75" s="94" t="s">
        <v>69</v>
      </c>
      <c r="C75" s="94" t="s">
        <v>95</v>
      </c>
      <c r="D75" s="99" t="s">
        <v>70</v>
      </c>
      <c r="E75" s="19" t="s">
        <v>237</v>
      </c>
      <c r="F75" s="97">
        <v>26600</v>
      </c>
      <c r="G75" s="97"/>
      <c r="H75" s="93">
        <f>SUM(F75+G75)</f>
        <v>26600</v>
      </c>
    </row>
    <row r="76" spans="1:8" s="86" customFormat="1" ht="47.25">
      <c r="A76" s="85"/>
      <c r="B76" s="94" t="s">
        <v>69</v>
      </c>
      <c r="C76" s="94" t="s">
        <v>95</v>
      </c>
      <c r="D76" s="99" t="s">
        <v>70</v>
      </c>
      <c r="E76" s="19" t="s">
        <v>72</v>
      </c>
      <c r="F76" s="97">
        <v>20500</v>
      </c>
      <c r="G76" s="97"/>
      <c r="H76" s="93">
        <f>SUM(F76+G76)</f>
        <v>20500</v>
      </c>
    </row>
    <row r="77" spans="1:8" s="86" customFormat="1" ht="48" customHeight="1">
      <c r="A77" s="85"/>
      <c r="B77" s="122" t="s">
        <v>69</v>
      </c>
      <c r="C77" s="122" t="s">
        <v>95</v>
      </c>
      <c r="D77" s="99" t="s">
        <v>70</v>
      </c>
      <c r="E77" s="20" t="s">
        <v>238</v>
      </c>
      <c r="F77" s="123">
        <v>32900</v>
      </c>
      <c r="G77" s="124"/>
      <c r="H77" s="125">
        <f>SUM(F77+G77)</f>
        <v>32900</v>
      </c>
    </row>
    <row r="78" spans="1:8" s="73" customFormat="1" ht="38.25" customHeight="1" thickBot="1">
      <c r="A78" s="74"/>
      <c r="B78" s="122" t="s">
        <v>276</v>
      </c>
      <c r="C78" s="122" t="s">
        <v>168</v>
      </c>
      <c r="D78" s="99" t="s">
        <v>277</v>
      </c>
      <c r="E78" s="20" t="s">
        <v>278</v>
      </c>
      <c r="F78" s="123">
        <v>300000</v>
      </c>
      <c r="G78" s="124"/>
      <c r="H78" s="125">
        <f>SUM(F78+G78)</f>
        <v>300000</v>
      </c>
    </row>
    <row r="79" spans="1:8" ht="32.25" thickBot="1">
      <c r="A79" s="33"/>
      <c r="B79" s="24" t="s">
        <v>73</v>
      </c>
      <c r="C79" s="24"/>
      <c r="D79" s="12" t="s">
        <v>74</v>
      </c>
      <c r="E79" s="26"/>
      <c r="F79" s="27">
        <f>SUM(F84:F94)</f>
        <v>2306500</v>
      </c>
      <c r="G79" s="27">
        <f>SUM(G80:G94)</f>
        <v>0</v>
      </c>
      <c r="H79" s="28">
        <f>SUM(H84:H94)</f>
        <v>2306500</v>
      </c>
    </row>
    <row r="80" spans="1:8" ht="0.75" hidden="1" customHeight="1">
      <c r="A80" s="17"/>
      <c r="B80" s="89" t="s">
        <v>75</v>
      </c>
      <c r="C80" s="89"/>
      <c r="D80" s="126" t="s">
        <v>76</v>
      </c>
      <c r="E80" s="117"/>
      <c r="F80" s="36"/>
      <c r="G80" s="36"/>
      <c r="H80" s="93">
        <f t="shared" ref="H80:H94" si="2">SUM(F80+G80)</f>
        <v>0</v>
      </c>
    </row>
    <row r="81" spans="1:8" ht="15.75" hidden="1" customHeight="1">
      <c r="A81" s="18"/>
      <c r="B81" s="89" t="s">
        <v>77</v>
      </c>
      <c r="C81" s="89"/>
      <c r="D81" s="99" t="s">
        <v>78</v>
      </c>
      <c r="E81" s="117"/>
      <c r="F81" s="36"/>
      <c r="G81" s="36"/>
      <c r="H81" s="93">
        <f t="shared" si="2"/>
        <v>0</v>
      </c>
    </row>
    <row r="82" spans="1:8" ht="15.75" hidden="1" customHeight="1">
      <c r="A82" s="18"/>
      <c r="B82" s="89" t="s">
        <v>79</v>
      </c>
      <c r="C82" s="89"/>
      <c r="D82" s="127" t="s">
        <v>80</v>
      </c>
      <c r="E82" s="117"/>
      <c r="F82" s="36"/>
      <c r="G82" s="36"/>
      <c r="H82" s="93">
        <f t="shared" si="2"/>
        <v>0</v>
      </c>
    </row>
    <row r="83" spans="1:8" ht="47.25" hidden="1" customHeight="1">
      <c r="A83" s="18"/>
      <c r="B83" s="89" t="s">
        <v>81</v>
      </c>
      <c r="C83" s="128"/>
      <c r="D83" s="129" t="s">
        <v>82</v>
      </c>
      <c r="E83" s="117"/>
      <c r="F83" s="36"/>
      <c r="G83" s="36"/>
      <c r="H83" s="93">
        <f t="shared" si="2"/>
        <v>0</v>
      </c>
    </row>
    <row r="84" spans="1:8" s="73" customFormat="1" ht="19.5" customHeight="1">
      <c r="A84" s="72"/>
      <c r="B84" s="89" t="s">
        <v>83</v>
      </c>
      <c r="C84" s="89" t="s">
        <v>84</v>
      </c>
      <c r="D84" s="113" t="s">
        <v>85</v>
      </c>
      <c r="E84" s="19" t="s">
        <v>188</v>
      </c>
      <c r="F84" s="36">
        <v>262300</v>
      </c>
      <c r="G84" s="36"/>
      <c r="H84" s="93">
        <f t="shared" si="2"/>
        <v>262300</v>
      </c>
    </row>
    <row r="85" spans="1:8" s="73" customFormat="1" ht="34.5" customHeight="1">
      <c r="A85" s="72"/>
      <c r="B85" s="122" t="s">
        <v>83</v>
      </c>
      <c r="C85" s="122" t="s">
        <v>84</v>
      </c>
      <c r="D85" s="130" t="s">
        <v>85</v>
      </c>
      <c r="E85" s="20" t="s">
        <v>187</v>
      </c>
      <c r="F85" s="123">
        <v>632100</v>
      </c>
      <c r="G85" s="123"/>
      <c r="H85" s="125">
        <f t="shared" si="2"/>
        <v>632100</v>
      </c>
    </row>
    <row r="86" spans="1:8" s="73" customFormat="1" ht="15.75">
      <c r="A86" s="72"/>
      <c r="B86" s="94" t="s">
        <v>83</v>
      </c>
      <c r="C86" s="94" t="s">
        <v>84</v>
      </c>
      <c r="D86" s="100" t="s">
        <v>85</v>
      </c>
      <c r="E86" s="19" t="s">
        <v>186</v>
      </c>
      <c r="F86" s="37">
        <v>70000</v>
      </c>
      <c r="G86" s="37"/>
      <c r="H86" s="98">
        <f t="shared" si="2"/>
        <v>70000</v>
      </c>
    </row>
    <row r="87" spans="1:8" s="73" customFormat="1" ht="31.5">
      <c r="A87" s="72"/>
      <c r="B87" s="94" t="s">
        <v>83</v>
      </c>
      <c r="C87" s="94" t="s">
        <v>84</v>
      </c>
      <c r="D87" s="100" t="s">
        <v>85</v>
      </c>
      <c r="E87" s="19" t="s">
        <v>189</v>
      </c>
      <c r="F87" s="37">
        <v>65000</v>
      </c>
      <c r="G87" s="37"/>
      <c r="H87" s="98">
        <f t="shared" si="2"/>
        <v>65000</v>
      </c>
    </row>
    <row r="88" spans="1:8" s="73" customFormat="1" ht="15.75">
      <c r="A88" s="72"/>
      <c r="B88" s="94" t="s">
        <v>83</v>
      </c>
      <c r="C88" s="94" t="s">
        <v>84</v>
      </c>
      <c r="D88" s="100" t="s">
        <v>85</v>
      </c>
      <c r="E88" s="19" t="s">
        <v>190</v>
      </c>
      <c r="F88" s="37">
        <v>538100</v>
      </c>
      <c r="G88" s="37"/>
      <c r="H88" s="98">
        <f t="shared" si="2"/>
        <v>538100</v>
      </c>
    </row>
    <row r="89" spans="1:8" s="73" customFormat="1" ht="31.5">
      <c r="A89" s="72"/>
      <c r="B89" s="94" t="s">
        <v>83</v>
      </c>
      <c r="C89" s="94" t="s">
        <v>84</v>
      </c>
      <c r="D89" s="100" t="s">
        <v>85</v>
      </c>
      <c r="E89" s="19" t="s">
        <v>191</v>
      </c>
      <c r="F89" s="37">
        <v>250000</v>
      </c>
      <c r="G89" s="37"/>
      <c r="H89" s="98">
        <f t="shared" si="2"/>
        <v>250000</v>
      </c>
    </row>
    <row r="90" spans="1:8" s="73" customFormat="1" ht="39" customHeight="1">
      <c r="A90" s="72"/>
      <c r="B90" s="204" t="s">
        <v>87</v>
      </c>
      <c r="C90" s="205" t="s">
        <v>88</v>
      </c>
      <c r="D90" s="130" t="s">
        <v>89</v>
      </c>
      <c r="E90" s="20" t="s">
        <v>192</v>
      </c>
      <c r="F90" s="167">
        <v>399000</v>
      </c>
      <c r="G90" s="37"/>
      <c r="H90" s="168">
        <f t="shared" si="2"/>
        <v>399000</v>
      </c>
    </row>
    <row r="91" spans="1:8" s="73" customFormat="1" ht="0.75" hidden="1" customHeight="1">
      <c r="A91" s="72"/>
      <c r="B91" s="89" t="s">
        <v>83</v>
      </c>
      <c r="C91" s="89"/>
      <c r="D91" s="100" t="s">
        <v>85</v>
      </c>
      <c r="E91" s="19" t="s">
        <v>86</v>
      </c>
      <c r="F91" s="36"/>
      <c r="G91" s="37"/>
      <c r="H91" s="93">
        <f t="shared" si="2"/>
        <v>0</v>
      </c>
    </row>
    <row r="92" spans="1:8" s="73" customFormat="1" ht="0.75" hidden="1" customHeight="1">
      <c r="A92" s="74"/>
      <c r="B92" s="122"/>
      <c r="C92" s="122"/>
      <c r="D92" s="130"/>
      <c r="E92" s="20"/>
      <c r="F92" s="123"/>
      <c r="G92" s="123"/>
      <c r="H92" s="125"/>
    </row>
    <row r="93" spans="1:8" s="86" customFormat="1" ht="48" hidden="1" customHeight="1">
      <c r="A93" s="199"/>
      <c r="B93" s="171" t="s">
        <v>65</v>
      </c>
      <c r="C93" s="171" t="s">
        <v>64</v>
      </c>
      <c r="D93" s="200" t="s">
        <v>66</v>
      </c>
      <c r="E93" s="20" t="s">
        <v>242</v>
      </c>
      <c r="F93" s="167"/>
      <c r="G93" s="167"/>
      <c r="H93" s="168">
        <f t="shared" si="2"/>
        <v>0</v>
      </c>
    </row>
    <row r="94" spans="1:8" s="73" customFormat="1" ht="37.15" customHeight="1" thickBot="1">
      <c r="A94" s="88"/>
      <c r="B94" s="64" t="s">
        <v>83</v>
      </c>
      <c r="C94" s="64" t="s">
        <v>84</v>
      </c>
      <c r="D94" s="100" t="s">
        <v>85</v>
      </c>
      <c r="E94" s="20" t="s">
        <v>259</v>
      </c>
      <c r="F94" s="133">
        <v>90000</v>
      </c>
      <c r="G94" s="133"/>
      <c r="H94" s="120">
        <f t="shared" si="2"/>
        <v>90000</v>
      </c>
    </row>
    <row r="95" spans="1:8" s="73" customFormat="1" ht="16.5" hidden="1" thickBot="1">
      <c r="A95" s="88"/>
      <c r="B95" s="103"/>
      <c r="C95" s="103"/>
      <c r="D95" s="131"/>
      <c r="E95" s="132"/>
      <c r="F95" s="133"/>
      <c r="G95" s="133"/>
      <c r="H95" s="134"/>
    </row>
    <row r="96" spans="1:8" ht="48.6" customHeight="1" thickBot="1">
      <c r="A96" s="33"/>
      <c r="B96" s="24" t="s">
        <v>90</v>
      </c>
      <c r="C96" s="24"/>
      <c r="D96" s="12" t="s">
        <v>91</v>
      </c>
      <c r="E96" s="34"/>
      <c r="F96" s="35">
        <f>SUM(F97:F110)</f>
        <v>3187000</v>
      </c>
      <c r="G96" s="35">
        <f>SUM(G97:G110)</f>
        <v>200276</v>
      </c>
      <c r="H96" s="35">
        <f>SUM(H97:H110)</f>
        <v>3387276</v>
      </c>
    </row>
    <row r="97" spans="1:12" s="73" customFormat="1" ht="48.6" customHeight="1">
      <c r="A97" s="75"/>
      <c r="B97" s="89" t="s">
        <v>14</v>
      </c>
      <c r="C97" s="89" t="s">
        <v>15</v>
      </c>
      <c r="D97" s="90" t="s">
        <v>16</v>
      </c>
      <c r="E97" s="135" t="s">
        <v>196</v>
      </c>
      <c r="F97" s="36">
        <v>145700</v>
      </c>
      <c r="G97" s="36"/>
      <c r="H97" s="93">
        <f t="shared" ref="H97:H106" si="3">SUM(F97+G97)</f>
        <v>145700</v>
      </c>
      <c r="I97" s="77"/>
      <c r="J97" s="78"/>
      <c r="K97" s="79"/>
      <c r="L97" s="80"/>
    </row>
    <row r="98" spans="1:12" s="73" customFormat="1" ht="31.5">
      <c r="A98" s="72"/>
      <c r="B98" s="94" t="s">
        <v>14</v>
      </c>
      <c r="C98" s="94" t="s">
        <v>15</v>
      </c>
      <c r="D98" s="95" t="s">
        <v>16</v>
      </c>
      <c r="E98" s="19" t="s">
        <v>199</v>
      </c>
      <c r="F98" s="37">
        <v>1427400</v>
      </c>
      <c r="G98" s="36"/>
      <c r="H98" s="93">
        <f t="shared" si="3"/>
        <v>1427400</v>
      </c>
      <c r="I98" s="77"/>
      <c r="J98" s="78"/>
      <c r="K98" s="79"/>
      <c r="L98" s="80"/>
    </row>
    <row r="99" spans="1:12" s="73" customFormat="1" ht="48" customHeight="1">
      <c r="A99" s="72"/>
      <c r="B99" s="94" t="s">
        <v>14</v>
      </c>
      <c r="C99" s="94" t="s">
        <v>15</v>
      </c>
      <c r="D99" s="95" t="s">
        <v>16</v>
      </c>
      <c r="E99" s="212" t="s">
        <v>292</v>
      </c>
      <c r="F99" s="37"/>
      <c r="G99" s="36">
        <v>180000</v>
      </c>
      <c r="H99" s="93">
        <f t="shared" si="3"/>
        <v>180000</v>
      </c>
      <c r="I99" s="77"/>
      <c r="J99" s="78"/>
      <c r="K99" s="79"/>
      <c r="L99" s="80"/>
    </row>
    <row r="100" spans="1:12" s="73" customFormat="1" ht="31.5">
      <c r="A100" s="72"/>
      <c r="B100" s="94" t="s">
        <v>14</v>
      </c>
      <c r="C100" s="94" t="s">
        <v>15</v>
      </c>
      <c r="D100" s="95" t="s">
        <v>16</v>
      </c>
      <c r="E100" s="23" t="s">
        <v>194</v>
      </c>
      <c r="F100" s="37">
        <v>45000</v>
      </c>
      <c r="G100" s="36"/>
      <c r="H100" s="93">
        <f t="shared" si="3"/>
        <v>45000</v>
      </c>
      <c r="I100" s="77"/>
      <c r="J100" s="78"/>
      <c r="K100" s="79"/>
      <c r="L100" s="80"/>
    </row>
    <row r="101" spans="1:12" s="73" customFormat="1" ht="31.5">
      <c r="A101" s="72"/>
      <c r="B101" s="94" t="s">
        <v>92</v>
      </c>
      <c r="C101" s="94" t="s">
        <v>18</v>
      </c>
      <c r="D101" s="95" t="s">
        <v>93</v>
      </c>
      <c r="E101" s="136" t="s">
        <v>198</v>
      </c>
      <c r="F101" s="37">
        <v>220000</v>
      </c>
      <c r="G101" s="37"/>
      <c r="H101" s="98">
        <f t="shared" si="3"/>
        <v>220000</v>
      </c>
    </row>
    <row r="102" spans="1:12" s="73" customFormat="1" ht="38.25" customHeight="1">
      <c r="A102" s="72"/>
      <c r="B102" s="122" t="s">
        <v>92</v>
      </c>
      <c r="C102" s="122" t="s">
        <v>18</v>
      </c>
      <c r="D102" s="137" t="s">
        <v>93</v>
      </c>
      <c r="E102" s="138" t="s">
        <v>197</v>
      </c>
      <c r="F102" s="123">
        <v>0</v>
      </c>
      <c r="G102" s="37">
        <v>20276</v>
      </c>
      <c r="H102" s="98">
        <f t="shared" si="3"/>
        <v>20276</v>
      </c>
    </row>
    <row r="103" spans="1:12" s="73" customFormat="1" ht="48.6" customHeight="1">
      <c r="A103" s="72"/>
      <c r="B103" s="122" t="s">
        <v>94</v>
      </c>
      <c r="C103" s="122" t="s">
        <v>95</v>
      </c>
      <c r="D103" s="137" t="s">
        <v>96</v>
      </c>
      <c r="E103" s="138" t="s">
        <v>200</v>
      </c>
      <c r="F103" s="123">
        <v>8900</v>
      </c>
      <c r="G103" s="37"/>
      <c r="H103" s="98">
        <f t="shared" si="3"/>
        <v>8900</v>
      </c>
    </row>
    <row r="104" spans="1:12" s="73" customFormat="1" ht="1.9" hidden="1" customHeight="1">
      <c r="A104" s="72"/>
      <c r="B104" s="122" t="s">
        <v>92</v>
      </c>
      <c r="C104" s="122" t="s">
        <v>18</v>
      </c>
      <c r="D104" s="137" t="s">
        <v>93</v>
      </c>
      <c r="E104" s="138" t="s">
        <v>97</v>
      </c>
      <c r="F104" s="123"/>
      <c r="G104" s="123"/>
      <c r="H104" s="98">
        <f t="shared" si="3"/>
        <v>0</v>
      </c>
    </row>
    <row r="105" spans="1:12" s="73" customFormat="1" ht="31.5">
      <c r="A105" s="72"/>
      <c r="B105" s="94" t="s">
        <v>69</v>
      </c>
      <c r="C105" s="94" t="s">
        <v>95</v>
      </c>
      <c r="D105" s="99" t="s">
        <v>70</v>
      </c>
      <c r="E105" s="19" t="s">
        <v>201</v>
      </c>
      <c r="F105" s="123">
        <v>100000</v>
      </c>
      <c r="G105" s="123"/>
      <c r="H105" s="98">
        <f t="shared" si="3"/>
        <v>100000</v>
      </c>
    </row>
    <row r="106" spans="1:12" s="73" customFormat="1" ht="33" customHeight="1">
      <c r="A106" s="72"/>
      <c r="B106" s="94" t="s">
        <v>98</v>
      </c>
      <c r="C106" s="94" t="s">
        <v>95</v>
      </c>
      <c r="D106" s="99" t="s">
        <v>66</v>
      </c>
      <c r="E106" s="136" t="s">
        <v>193</v>
      </c>
      <c r="F106" s="37">
        <v>107000</v>
      </c>
      <c r="G106" s="123"/>
      <c r="H106" s="98">
        <f t="shared" si="3"/>
        <v>107000</v>
      </c>
    </row>
    <row r="107" spans="1:12" s="73" customFormat="1" ht="12.75" hidden="1" customHeight="1">
      <c r="A107" s="72"/>
      <c r="B107" s="117"/>
      <c r="C107" s="117"/>
      <c r="D107" s="117"/>
      <c r="E107" s="117"/>
      <c r="F107" s="139"/>
      <c r="G107" s="139"/>
      <c r="H107" s="140"/>
    </row>
    <row r="108" spans="1:12" s="73" customFormat="1" ht="81" customHeight="1">
      <c r="A108" s="72"/>
      <c r="B108" s="94" t="s">
        <v>99</v>
      </c>
      <c r="C108" s="94" t="s">
        <v>95</v>
      </c>
      <c r="D108" s="100" t="s">
        <v>100</v>
      </c>
      <c r="E108" s="19" t="s">
        <v>195</v>
      </c>
      <c r="F108" s="123">
        <v>368000</v>
      </c>
      <c r="G108" s="123"/>
      <c r="H108" s="98">
        <f>SUM(F108+G108)</f>
        <v>368000</v>
      </c>
    </row>
    <row r="109" spans="1:12" s="73" customFormat="1" ht="93" customHeight="1">
      <c r="A109" s="72"/>
      <c r="B109" s="94" t="s">
        <v>101</v>
      </c>
      <c r="C109" s="94" t="s">
        <v>102</v>
      </c>
      <c r="D109" s="100" t="s">
        <v>103</v>
      </c>
      <c r="E109" s="19" t="s">
        <v>202</v>
      </c>
      <c r="F109" s="37">
        <v>700000</v>
      </c>
      <c r="G109" s="37"/>
      <c r="H109" s="98">
        <f>SUM(F109+G109)</f>
        <v>700000</v>
      </c>
    </row>
    <row r="110" spans="1:12" s="73" customFormat="1" ht="32.25" thickBot="1">
      <c r="A110" s="72"/>
      <c r="B110" s="141" t="s">
        <v>65</v>
      </c>
      <c r="C110" s="141" t="s">
        <v>64</v>
      </c>
      <c r="D110" s="113" t="s">
        <v>66</v>
      </c>
      <c r="E110" s="19" t="s">
        <v>104</v>
      </c>
      <c r="F110" s="142">
        <v>65000</v>
      </c>
      <c r="G110" s="143"/>
      <c r="H110" s="98">
        <f>SUM(F110+G110)</f>
        <v>65000</v>
      </c>
    </row>
    <row r="111" spans="1:12" ht="6.75" hidden="1" customHeight="1">
      <c r="A111" s="18"/>
      <c r="B111" s="94"/>
      <c r="C111" s="94"/>
      <c r="D111" s="95"/>
      <c r="E111" s="19"/>
      <c r="F111" s="97"/>
      <c r="G111" s="97"/>
      <c r="H111" s="98">
        <f>SUM(F111+G111)</f>
        <v>0</v>
      </c>
    </row>
    <row r="112" spans="1:12" ht="9.75" hidden="1" customHeight="1">
      <c r="A112" s="29"/>
      <c r="B112" s="122"/>
      <c r="C112" s="122"/>
      <c r="D112" s="137"/>
      <c r="E112" s="20"/>
      <c r="F112" s="133"/>
      <c r="G112" s="133"/>
      <c r="H112" s="120">
        <f>SUM(F112+G112)</f>
        <v>0</v>
      </c>
    </row>
    <row r="113" spans="1:8" ht="48" thickBot="1">
      <c r="A113" s="33"/>
      <c r="B113" s="24" t="s">
        <v>105</v>
      </c>
      <c r="C113" s="24"/>
      <c r="D113" s="12" t="s">
        <v>106</v>
      </c>
      <c r="E113" s="26"/>
      <c r="F113" s="27">
        <f>SUM(F114:F143)</f>
        <v>33969800</v>
      </c>
      <c r="G113" s="27">
        <f>SUM(G114:G142)</f>
        <v>52623320</v>
      </c>
      <c r="H113" s="27">
        <f>SUM(H114:H143)</f>
        <v>86593120</v>
      </c>
    </row>
    <row r="114" spans="1:8" s="73" customFormat="1" ht="47.25">
      <c r="A114" s="75"/>
      <c r="B114" s="89" t="s">
        <v>23</v>
      </c>
      <c r="C114" s="89" t="s">
        <v>107</v>
      </c>
      <c r="D114" s="144" t="s">
        <v>24</v>
      </c>
      <c r="E114" s="135" t="s">
        <v>216</v>
      </c>
      <c r="F114" s="36"/>
      <c r="G114" s="36">
        <v>5396000</v>
      </c>
      <c r="H114" s="98">
        <f t="shared" ref="H114:H143" si="4">SUM(F114+G114)</f>
        <v>5396000</v>
      </c>
    </row>
    <row r="115" spans="1:8" s="73" customFormat="1" ht="30.75" customHeight="1">
      <c r="A115" s="72"/>
      <c r="B115" s="94" t="s">
        <v>23</v>
      </c>
      <c r="C115" s="94" t="s">
        <v>107</v>
      </c>
      <c r="D115" s="144" t="s">
        <v>24</v>
      </c>
      <c r="E115" s="19" t="s">
        <v>215</v>
      </c>
      <c r="F115" s="37"/>
      <c r="G115" s="37">
        <v>500000</v>
      </c>
      <c r="H115" s="98">
        <f t="shared" si="4"/>
        <v>500000</v>
      </c>
    </row>
    <row r="116" spans="1:8" s="73" customFormat="1" ht="31.5" hidden="1">
      <c r="A116" s="72"/>
      <c r="B116" s="94"/>
      <c r="C116" s="94"/>
      <c r="D116" s="100"/>
      <c r="E116" s="19" t="s">
        <v>25</v>
      </c>
      <c r="F116" s="37"/>
      <c r="G116" s="37"/>
      <c r="H116" s="98">
        <f t="shared" si="4"/>
        <v>0</v>
      </c>
    </row>
    <row r="117" spans="1:8" s="73" customFormat="1" ht="31.5">
      <c r="A117" s="72"/>
      <c r="B117" s="94" t="s">
        <v>26</v>
      </c>
      <c r="C117" s="94" t="s">
        <v>107</v>
      </c>
      <c r="D117" s="144" t="s">
        <v>108</v>
      </c>
      <c r="E117" s="19" t="s">
        <v>219</v>
      </c>
      <c r="F117" s="37"/>
      <c r="G117" s="97">
        <v>4000000</v>
      </c>
      <c r="H117" s="93">
        <f t="shared" si="4"/>
        <v>4000000</v>
      </c>
    </row>
    <row r="118" spans="1:8" s="73" customFormat="1" ht="31.5">
      <c r="A118" s="72"/>
      <c r="B118" s="94" t="s">
        <v>26</v>
      </c>
      <c r="C118" s="94" t="s">
        <v>107</v>
      </c>
      <c r="D118" s="216" t="s">
        <v>108</v>
      </c>
      <c r="E118" s="19" t="s">
        <v>217</v>
      </c>
      <c r="F118" s="37"/>
      <c r="G118" s="97">
        <v>3380000</v>
      </c>
      <c r="H118" s="93">
        <f t="shared" si="4"/>
        <v>3380000</v>
      </c>
    </row>
    <row r="119" spans="1:8" s="73" customFormat="1" ht="15.75" hidden="1">
      <c r="A119" s="72"/>
      <c r="B119" s="94"/>
      <c r="C119" s="94"/>
      <c r="D119" s="216"/>
      <c r="E119" s="96"/>
      <c r="F119" s="37"/>
      <c r="G119" s="97"/>
      <c r="H119" s="93">
        <f t="shared" si="4"/>
        <v>0</v>
      </c>
    </row>
    <row r="120" spans="1:8" s="73" customFormat="1" ht="47.25" hidden="1">
      <c r="A120" s="72"/>
      <c r="B120" s="207"/>
      <c r="C120" s="207"/>
      <c r="D120" s="208" t="s">
        <v>109</v>
      </c>
      <c r="E120" s="96" t="s">
        <v>110</v>
      </c>
      <c r="F120" s="37"/>
      <c r="G120" s="37"/>
      <c r="H120" s="98">
        <f t="shared" si="4"/>
        <v>0</v>
      </c>
    </row>
    <row r="121" spans="1:8" s="73" customFormat="1" ht="15.75" hidden="1">
      <c r="A121" s="72"/>
      <c r="B121" s="206"/>
      <c r="C121" s="206"/>
      <c r="D121" s="126"/>
      <c r="E121" s="91"/>
      <c r="F121" s="36"/>
      <c r="G121" s="36"/>
      <c r="H121" s="93">
        <f t="shared" si="4"/>
        <v>0</v>
      </c>
    </row>
    <row r="122" spans="1:8" s="73" customFormat="1" ht="31.5">
      <c r="A122" s="72"/>
      <c r="B122" s="122" t="s">
        <v>111</v>
      </c>
      <c r="C122" s="122" t="s">
        <v>112</v>
      </c>
      <c r="D122" s="144" t="s">
        <v>113</v>
      </c>
      <c r="E122" s="145" t="s">
        <v>214</v>
      </c>
      <c r="F122" s="37">
        <v>13329800</v>
      </c>
      <c r="G122" s="37">
        <v>5690000</v>
      </c>
      <c r="H122" s="98">
        <f t="shared" si="4"/>
        <v>19019800</v>
      </c>
    </row>
    <row r="123" spans="1:8" s="73" customFormat="1" ht="31.5">
      <c r="A123" s="72"/>
      <c r="B123" s="122" t="s">
        <v>111</v>
      </c>
      <c r="C123" s="122" t="s">
        <v>112</v>
      </c>
      <c r="D123" s="144" t="s">
        <v>113</v>
      </c>
      <c r="E123" s="145" t="s">
        <v>213</v>
      </c>
      <c r="F123" s="37">
        <v>575000</v>
      </c>
      <c r="G123" s="146"/>
      <c r="H123" s="98">
        <f t="shared" si="4"/>
        <v>575000</v>
      </c>
    </row>
    <row r="124" spans="1:8" s="73" customFormat="1" ht="31.5">
      <c r="A124" s="72"/>
      <c r="B124" s="122" t="s">
        <v>111</v>
      </c>
      <c r="C124" s="122" t="s">
        <v>112</v>
      </c>
      <c r="D124" s="144" t="s">
        <v>113</v>
      </c>
      <c r="E124" s="145" t="s">
        <v>228</v>
      </c>
      <c r="F124" s="37">
        <v>6715000</v>
      </c>
      <c r="G124" s="146"/>
      <c r="H124" s="98">
        <f t="shared" si="4"/>
        <v>6715000</v>
      </c>
    </row>
    <row r="125" spans="1:8" s="73" customFormat="1" ht="31.5">
      <c r="A125" s="72"/>
      <c r="B125" s="122" t="s">
        <v>111</v>
      </c>
      <c r="C125" s="122" t="s">
        <v>112</v>
      </c>
      <c r="D125" s="144" t="s">
        <v>113</v>
      </c>
      <c r="E125" s="147" t="s">
        <v>231</v>
      </c>
      <c r="F125" s="123">
        <v>4900000</v>
      </c>
      <c r="G125" s="146"/>
      <c r="H125" s="98">
        <f t="shared" si="4"/>
        <v>4900000</v>
      </c>
    </row>
    <row r="126" spans="1:8" s="73" customFormat="1" ht="50.25" customHeight="1">
      <c r="A126" s="72"/>
      <c r="B126" s="122" t="s">
        <v>111</v>
      </c>
      <c r="C126" s="122" t="s">
        <v>112</v>
      </c>
      <c r="D126" s="144" t="s">
        <v>113</v>
      </c>
      <c r="E126" s="147" t="s">
        <v>230</v>
      </c>
      <c r="F126" s="123">
        <v>550000</v>
      </c>
      <c r="G126" s="146"/>
      <c r="H126" s="98">
        <f t="shared" si="4"/>
        <v>550000</v>
      </c>
    </row>
    <row r="127" spans="1:8" s="73" customFormat="1" ht="38.25" customHeight="1">
      <c r="A127" s="72"/>
      <c r="B127" s="122" t="s">
        <v>111</v>
      </c>
      <c r="C127" s="122" t="s">
        <v>112</v>
      </c>
      <c r="D127" s="144" t="s">
        <v>113</v>
      </c>
      <c r="E127" s="147" t="s">
        <v>229</v>
      </c>
      <c r="F127" s="123">
        <v>300000</v>
      </c>
      <c r="G127" s="146"/>
      <c r="H127" s="98">
        <f t="shared" si="4"/>
        <v>300000</v>
      </c>
    </row>
    <row r="128" spans="1:8" s="73" customFormat="1" ht="31.5">
      <c r="A128" s="72"/>
      <c r="B128" s="122" t="s">
        <v>115</v>
      </c>
      <c r="C128" s="122" t="s">
        <v>112</v>
      </c>
      <c r="D128" s="148" t="s">
        <v>116</v>
      </c>
      <c r="E128" s="96" t="s">
        <v>221</v>
      </c>
      <c r="F128" s="123"/>
      <c r="G128" s="37">
        <v>50000</v>
      </c>
      <c r="H128" s="98">
        <f t="shared" si="4"/>
        <v>50000</v>
      </c>
    </row>
    <row r="129" spans="1:8" s="73" customFormat="1" ht="31.5">
      <c r="A129" s="72"/>
      <c r="B129" s="122" t="s">
        <v>117</v>
      </c>
      <c r="C129" s="122" t="s">
        <v>112</v>
      </c>
      <c r="D129" s="148" t="s">
        <v>118</v>
      </c>
      <c r="E129" s="96" t="s">
        <v>220</v>
      </c>
      <c r="F129" s="123"/>
      <c r="G129" s="37">
        <v>50000</v>
      </c>
      <c r="H129" s="98">
        <f t="shared" si="4"/>
        <v>50000</v>
      </c>
    </row>
    <row r="130" spans="1:8" s="73" customFormat="1" ht="47.25">
      <c r="A130" s="74"/>
      <c r="B130" s="122" t="s">
        <v>117</v>
      </c>
      <c r="C130" s="122" t="s">
        <v>112</v>
      </c>
      <c r="D130" s="148" t="s">
        <v>118</v>
      </c>
      <c r="E130" s="210" t="s">
        <v>289</v>
      </c>
      <c r="F130" s="123">
        <v>100000</v>
      </c>
      <c r="G130" s="123"/>
      <c r="H130" s="98">
        <f t="shared" si="4"/>
        <v>100000</v>
      </c>
    </row>
    <row r="131" spans="1:8" s="73" customFormat="1" ht="63">
      <c r="A131" s="74"/>
      <c r="B131" s="122" t="s">
        <v>119</v>
      </c>
      <c r="C131" s="122" t="s">
        <v>112</v>
      </c>
      <c r="D131" s="148" t="s">
        <v>120</v>
      </c>
      <c r="E131" s="22" t="s">
        <v>223</v>
      </c>
      <c r="F131" s="123"/>
      <c r="G131" s="123">
        <v>120000</v>
      </c>
      <c r="H131" s="98">
        <f t="shared" si="4"/>
        <v>120000</v>
      </c>
    </row>
    <row r="132" spans="1:8" s="73" customFormat="1" ht="63">
      <c r="A132" s="74"/>
      <c r="B132" s="112" t="s">
        <v>121</v>
      </c>
      <c r="C132" s="112" t="s">
        <v>122</v>
      </c>
      <c r="D132" s="144" t="s">
        <v>123</v>
      </c>
      <c r="E132" s="149" t="s">
        <v>232</v>
      </c>
      <c r="F132" s="123">
        <v>7500000</v>
      </c>
      <c r="G132" s="123">
        <v>28909320</v>
      </c>
      <c r="H132" s="125">
        <f t="shared" si="4"/>
        <v>36409320</v>
      </c>
    </row>
    <row r="133" spans="1:8" s="73" customFormat="1" ht="47.25" hidden="1">
      <c r="A133" s="72"/>
      <c r="B133" s="150" t="s">
        <v>124</v>
      </c>
      <c r="C133" s="150"/>
      <c r="D133" s="127" t="s">
        <v>123</v>
      </c>
      <c r="E133" s="96" t="s">
        <v>125</v>
      </c>
      <c r="F133" s="37"/>
      <c r="G133" s="37"/>
      <c r="H133" s="125">
        <f t="shared" si="4"/>
        <v>0</v>
      </c>
    </row>
    <row r="134" spans="1:8" s="73" customFormat="1" ht="47.25" hidden="1">
      <c r="A134" s="72"/>
      <c r="B134" s="94" t="s">
        <v>121</v>
      </c>
      <c r="C134" s="94" t="s">
        <v>122</v>
      </c>
      <c r="D134" s="144" t="s">
        <v>123</v>
      </c>
      <c r="E134" s="145" t="s">
        <v>114</v>
      </c>
      <c r="F134" s="37"/>
      <c r="G134" s="37"/>
      <c r="H134" s="125">
        <f t="shared" si="4"/>
        <v>0</v>
      </c>
    </row>
    <row r="135" spans="1:8" s="73" customFormat="1" ht="31.5">
      <c r="A135" s="72"/>
      <c r="B135" s="94" t="s">
        <v>44</v>
      </c>
      <c r="C135" s="94" t="s">
        <v>45</v>
      </c>
      <c r="D135" s="95" t="s">
        <v>126</v>
      </c>
      <c r="E135" s="145" t="s">
        <v>257</v>
      </c>
      <c r="F135" s="37"/>
      <c r="G135" s="37">
        <v>400000</v>
      </c>
      <c r="H135" s="125">
        <f t="shared" si="4"/>
        <v>400000</v>
      </c>
    </row>
    <row r="136" spans="1:8" s="73" customFormat="1" ht="63">
      <c r="A136" s="72"/>
      <c r="B136" s="94" t="s">
        <v>39</v>
      </c>
      <c r="C136" s="94" t="s">
        <v>47</v>
      </c>
      <c r="D136" s="95" t="s">
        <v>41</v>
      </c>
      <c r="E136" s="151" t="s">
        <v>224</v>
      </c>
      <c r="F136" s="37"/>
      <c r="G136" s="37">
        <v>1200000</v>
      </c>
      <c r="H136" s="98">
        <f t="shared" si="4"/>
        <v>1200000</v>
      </c>
    </row>
    <row r="137" spans="1:8" s="73" customFormat="1" ht="63">
      <c r="A137" s="72"/>
      <c r="B137" s="94" t="s">
        <v>39</v>
      </c>
      <c r="C137" s="94" t="s">
        <v>47</v>
      </c>
      <c r="D137" s="95" t="s">
        <v>41</v>
      </c>
      <c r="E137" s="151" t="s">
        <v>225</v>
      </c>
      <c r="F137" s="37"/>
      <c r="G137" s="37">
        <v>776000</v>
      </c>
      <c r="H137" s="98">
        <f t="shared" si="4"/>
        <v>776000</v>
      </c>
    </row>
    <row r="138" spans="1:8" s="73" customFormat="1" ht="63">
      <c r="A138" s="72"/>
      <c r="B138" s="94" t="s">
        <v>39</v>
      </c>
      <c r="C138" s="94" t="s">
        <v>47</v>
      </c>
      <c r="D138" s="95" t="s">
        <v>41</v>
      </c>
      <c r="E138" s="151" t="s">
        <v>251</v>
      </c>
      <c r="F138" s="37"/>
      <c r="G138" s="37">
        <v>770000</v>
      </c>
      <c r="H138" s="98">
        <f t="shared" si="4"/>
        <v>770000</v>
      </c>
    </row>
    <row r="139" spans="1:8" s="73" customFormat="1" ht="63">
      <c r="A139" s="72"/>
      <c r="B139" s="94" t="s">
        <v>39</v>
      </c>
      <c r="C139" s="94" t="s">
        <v>47</v>
      </c>
      <c r="D139" s="95" t="s">
        <v>41</v>
      </c>
      <c r="E139" s="152" t="s">
        <v>226</v>
      </c>
      <c r="F139" s="37"/>
      <c r="G139" s="37">
        <v>442000</v>
      </c>
      <c r="H139" s="98">
        <f t="shared" si="4"/>
        <v>442000</v>
      </c>
    </row>
    <row r="140" spans="1:8" s="73" customFormat="1" ht="63">
      <c r="A140" s="72"/>
      <c r="B140" s="94" t="s">
        <v>39</v>
      </c>
      <c r="C140" s="94" t="s">
        <v>47</v>
      </c>
      <c r="D140" s="95" t="s">
        <v>41</v>
      </c>
      <c r="E140" s="151" t="s">
        <v>227</v>
      </c>
      <c r="F140" s="37"/>
      <c r="G140" s="37">
        <v>40000</v>
      </c>
      <c r="H140" s="98">
        <f t="shared" si="4"/>
        <v>40000</v>
      </c>
    </row>
    <row r="141" spans="1:8" s="73" customFormat="1" ht="31.5">
      <c r="A141" s="72"/>
      <c r="B141" s="94" t="s">
        <v>65</v>
      </c>
      <c r="C141" s="94" t="s">
        <v>64</v>
      </c>
      <c r="D141" s="95" t="s">
        <v>66</v>
      </c>
      <c r="E141" s="151" t="s">
        <v>218</v>
      </c>
      <c r="F141" s="37"/>
      <c r="G141" s="37">
        <v>500000</v>
      </c>
      <c r="H141" s="98">
        <f t="shared" si="4"/>
        <v>500000</v>
      </c>
    </row>
    <row r="142" spans="1:8" ht="32.25" thickBot="1">
      <c r="A142" s="18"/>
      <c r="B142" s="94" t="s">
        <v>65</v>
      </c>
      <c r="C142" s="94" t="s">
        <v>64</v>
      </c>
      <c r="D142" s="95" t="s">
        <v>66</v>
      </c>
      <c r="E142" s="151" t="s">
        <v>271</v>
      </c>
      <c r="F142" s="37"/>
      <c r="G142" s="37">
        <v>400000</v>
      </c>
      <c r="H142" s="98">
        <f t="shared" si="4"/>
        <v>400000</v>
      </c>
    </row>
    <row r="143" spans="1:8" ht="32.25" hidden="1" thickBot="1">
      <c r="A143" s="18"/>
      <c r="B143" s="122" t="s">
        <v>65</v>
      </c>
      <c r="C143" s="122" t="s">
        <v>64</v>
      </c>
      <c r="D143" s="137" t="s">
        <v>66</v>
      </c>
      <c r="E143" s="193" t="s">
        <v>127</v>
      </c>
      <c r="F143" s="123"/>
      <c r="G143" s="123"/>
      <c r="H143" s="125">
        <f t="shared" si="4"/>
        <v>0</v>
      </c>
    </row>
    <row r="144" spans="1:8" s="38" customFormat="1" ht="32.25" thickBot="1">
      <c r="A144" s="192"/>
      <c r="B144" s="194" t="s">
        <v>266</v>
      </c>
      <c r="C144" s="195"/>
      <c r="D144" s="196" t="s">
        <v>128</v>
      </c>
      <c r="E144" s="197"/>
      <c r="F144" s="190">
        <f>SUM(F145:F147)</f>
        <v>899000</v>
      </c>
      <c r="G144" s="198">
        <f>SUM(G145:G147)</f>
        <v>0</v>
      </c>
      <c r="H144" s="191">
        <f>SUM(H145:H147)</f>
        <v>899000</v>
      </c>
    </row>
    <row r="145" spans="1:8" ht="63">
      <c r="A145" s="18"/>
      <c r="B145" s="89" t="s">
        <v>129</v>
      </c>
      <c r="C145" s="89" t="s">
        <v>130</v>
      </c>
      <c r="D145" s="90" t="s">
        <v>131</v>
      </c>
      <c r="E145" s="203" t="s">
        <v>275</v>
      </c>
      <c r="F145" s="36">
        <v>199000</v>
      </c>
      <c r="G145" s="36"/>
      <c r="H145" s="93">
        <f>SUM(F145+G145)</f>
        <v>199000</v>
      </c>
    </row>
    <row r="146" spans="1:8" ht="58.5" customHeight="1">
      <c r="A146" s="18"/>
      <c r="B146" s="94" t="s">
        <v>129</v>
      </c>
      <c r="C146" s="94" t="s">
        <v>130</v>
      </c>
      <c r="D146" s="90" t="s">
        <v>131</v>
      </c>
      <c r="E146" s="209" t="s">
        <v>282</v>
      </c>
      <c r="F146" s="37">
        <v>600000</v>
      </c>
      <c r="G146" s="37"/>
      <c r="H146" s="98">
        <f>SUM(F146+G146)</f>
        <v>600000</v>
      </c>
    </row>
    <row r="147" spans="1:8" ht="52.5" customHeight="1" thickBot="1">
      <c r="A147" s="29"/>
      <c r="B147" s="153" t="s">
        <v>129</v>
      </c>
      <c r="C147" s="153" t="s">
        <v>130</v>
      </c>
      <c r="D147" s="95" t="s">
        <v>131</v>
      </c>
      <c r="E147" s="211" t="s">
        <v>291</v>
      </c>
      <c r="F147" s="123">
        <v>100000</v>
      </c>
      <c r="G147" s="123"/>
      <c r="H147" s="125">
        <f>SUM(F147+G147)</f>
        <v>100000</v>
      </c>
    </row>
    <row r="148" spans="1:8" ht="48" thickBot="1">
      <c r="A148" s="33"/>
      <c r="B148" s="39" t="s">
        <v>132</v>
      </c>
      <c r="C148" s="39"/>
      <c r="D148" s="40" t="s">
        <v>133</v>
      </c>
      <c r="E148" s="40"/>
      <c r="F148" s="27">
        <f>SUM(F150:F153)</f>
        <v>170000</v>
      </c>
      <c r="G148" s="27">
        <f>SUM(G150:G153)</f>
        <v>1499999</v>
      </c>
      <c r="H148" s="41">
        <f>SUM(F148+G148)</f>
        <v>1669999</v>
      </c>
    </row>
    <row r="149" spans="1:8" hidden="1">
      <c r="A149" s="17"/>
      <c r="B149" s="117"/>
      <c r="C149" s="117"/>
      <c r="D149" s="117"/>
      <c r="E149" s="117"/>
      <c r="F149" s="117"/>
      <c r="G149" s="117"/>
      <c r="H149" s="154"/>
    </row>
    <row r="150" spans="1:8" ht="47.25" hidden="1">
      <c r="A150" s="18"/>
      <c r="B150" s="94" t="s">
        <v>33</v>
      </c>
      <c r="C150" s="94" t="s">
        <v>34</v>
      </c>
      <c r="D150" s="100" t="s">
        <v>35</v>
      </c>
      <c r="E150" s="23" t="s">
        <v>134</v>
      </c>
      <c r="F150" s="97"/>
      <c r="G150" s="37"/>
      <c r="H150" s="155">
        <f t="shared" ref="H150:H157" si="5">SUM(F150+G150)</f>
        <v>0</v>
      </c>
    </row>
    <row r="151" spans="1:8" ht="63" hidden="1">
      <c r="A151" s="18"/>
      <c r="B151" s="89" t="s">
        <v>39</v>
      </c>
      <c r="C151" s="89" t="s">
        <v>47</v>
      </c>
      <c r="D151" s="95" t="s">
        <v>41</v>
      </c>
      <c r="E151" s="152" t="s">
        <v>135</v>
      </c>
      <c r="F151" s="92"/>
      <c r="G151" s="36"/>
      <c r="H151" s="155">
        <f t="shared" si="5"/>
        <v>0</v>
      </c>
    </row>
    <row r="152" spans="1:8" s="73" customFormat="1" ht="94.5">
      <c r="A152" s="72"/>
      <c r="B152" s="42" t="s">
        <v>65</v>
      </c>
      <c r="C152" s="42" t="s">
        <v>64</v>
      </c>
      <c r="D152" s="113" t="s">
        <v>66</v>
      </c>
      <c r="E152" s="19" t="s">
        <v>222</v>
      </c>
      <c r="F152" s="36">
        <v>170000</v>
      </c>
      <c r="G152" s="36"/>
      <c r="H152" s="155">
        <f t="shared" si="5"/>
        <v>170000</v>
      </c>
    </row>
    <row r="153" spans="1:8" ht="32.25" thickBot="1">
      <c r="A153" s="29"/>
      <c r="B153" s="156">
        <v>250404</v>
      </c>
      <c r="C153" s="42" t="s">
        <v>136</v>
      </c>
      <c r="D153" s="131" t="s">
        <v>66</v>
      </c>
      <c r="E153" s="43" t="s">
        <v>258</v>
      </c>
      <c r="F153" s="157"/>
      <c r="G153" s="133">
        <v>1499999</v>
      </c>
      <c r="H153" s="120">
        <f t="shared" si="5"/>
        <v>1499999</v>
      </c>
    </row>
    <row r="154" spans="1:8" ht="32.25" thickBot="1">
      <c r="A154" s="33"/>
      <c r="B154" s="24" t="s">
        <v>137</v>
      </c>
      <c r="C154" s="24"/>
      <c r="D154" s="12" t="s">
        <v>138</v>
      </c>
      <c r="E154" s="26"/>
      <c r="F154" s="27">
        <f>SUM(F155+F156+F159+F157)</f>
        <v>1060000</v>
      </c>
      <c r="G154" s="27">
        <f>SUM(G155+G156+G159)</f>
        <v>0</v>
      </c>
      <c r="H154" s="41">
        <f t="shared" si="5"/>
        <v>1060000</v>
      </c>
    </row>
    <row r="155" spans="1:8" s="73" customFormat="1" ht="34.5" customHeight="1">
      <c r="A155" s="75"/>
      <c r="B155" s="89">
        <v>110502</v>
      </c>
      <c r="C155" s="89" t="s">
        <v>139</v>
      </c>
      <c r="D155" s="113" t="s">
        <v>140</v>
      </c>
      <c r="E155" s="135" t="s">
        <v>250</v>
      </c>
      <c r="F155" s="36">
        <v>980000</v>
      </c>
      <c r="G155" s="36"/>
      <c r="H155" s="93">
        <f t="shared" si="5"/>
        <v>980000</v>
      </c>
    </row>
    <row r="156" spans="1:8" s="73" customFormat="1" ht="50.25" customHeight="1">
      <c r="A156" s="72"/>
      <c r="B156" s="94">
        <v>110502</v>
      </c>
      <c r="C156" s="94" t="s">
        <v>139</v>
      </c>
      <c r="D156" s="100" t="s">
        <v>140</v>
      </c>
      <c r="E156" s="96" t="s">
        <v>249</v>
      </c>
      <c r="F156" s="37">
        <v>70000</v>
      </c>
      <c r="G156" s="37"/>
      <c r="H156" s="125">
        <f t="shared" si="5"/>
        <v>70000</v>
      </c>
    </row>
    <row r="157" spans="1:8" s="73" customFormat="1" ht="49.5" customHeight="1" thickBot="1">
      <c r="A157" s="72"/>
      <c r="B157" s="94">
        <v>110502</v>
      </c>
      <c r="C157" s="94" t="s">
        <v>139</v>
      </c>
      <c r="D157" s="100" t="s">
        <v>140</v>
      </c>
      <c r="E157" s="96" t="s">
        <v>248</v>
      </c>
      <c r="F157" s="37">
        <v>10000</v>
      </c>
      <c r="G157" s="37"/>
      <c r="H157" s="125">
        <f t="shared" si="5"/>
        <v>10000</v>
      </c>
    </row>
    <row r="158" spans="1:8" ht="16.5" hidden="1" customHeight="1" thickBot="1">
      <c r="A158" s="18"/>
      <c r="B158" s="94">
        <v>110502</v>
      </c>
      <c r="C158" s="94"/>
      <c r="D158" s="100" t="s">
        <v>140</v>
      </c>
      <c r="E158" s="96"/>
      <c r="F158" s="37"/>
      <c r="G158" s="37"/>
      <c r="H158" s="125"/>
    </row>
    <row r="159" spans="1:8" ht="32.25" hidden="1" customHeight="1" thickBot="1">
      <c r="A159" s="29"/>
      <c r="B159" s="103" t="s">
        <v>141</v>
      </c>
      <c r="C159" s="103"/>
      <c r="D159" s="130" t="s">
        <v>140</v>
      </c>
      <c r="E159" s="158" t="s">
        <v>142</v>
      </c>
      <c r="F159" s="133"/>
      <c r="G159" s="133"/>
      <c r="H159" s="125">
        <f>SUM(F159+G159)</f>
        <v>0</v>
      </c>
    </row>
    <row r="160" spans="1:8" ht="37.9" customHeight="1" thickBot="1">
      <c r="A160" s="49"/>
      <c r="B160" s="159" t="s">
        <v>179</v>
      </c>
      <c r="C160" s="160"/>
      <c r="D160" s="161" t="s">
        <v>181</v>
      </c>
      <c r="E160" s="162"/>
      <c r="F160" s="163">
        <f>SUM(F161)</f>
        <v>10000</v>
      </c>
      <c r="G160" s="163">
        <f>SUM(G161)</f>
        <v>0</v>
      </c>
      <c r="H160" s="163">
        <f>SUM(H161)</f>
        <v>10000</v>
      </c>
    </row>
    <row r="161" spans="1:11" s="73" customFormat="1" ht="37.9" customHeight="1" thickBot="1">
      <c r="A161" s="76"/>
      <c r="B161" s="183" t="s">
        <v>180</v>
      </c>
      <c r="C161" s="183" t="s">
        <v>95</v>
      </c>
      <c r="D161" s="130" t="s">
        <v>183</v>
      </c>
      <c r="E161" s="184" t="s">
        <v>182</v>
      </c>
      <c r="F161" s="185">
        <v>10000</v>
      </c>
      <c r="G161" s="185"/>
      <c r="H161" s="125">
        <f>SUM(F161+G161)</f>
        <v>10000</v>
      </c>
    </row>
    <row r="162" spans="1:11" ht="48" thickBot="1">
      <c r="A162" s="182"/>
      <c r="B162" s="186" t="s">
        <v>143</v>
      </c>
      <c r="C162" s="187"/>
      <c r="D162" s="188" t="s">
        <v>144</v>
      </c>
      <c r="E162" s="189"/>
      <c r="F162" s="190">
        <f>SUM(F163)</f>
        <v>0</v>
      </c>
      <c r="G162" s="190">
        <f>SUM(G163:G185)</f>
        <v>13351265</v>
      </c>
      <c r="H162" s="191">
        <f>F162+G162</f>
        <v>13351265</v>
      </c>
    </row>
    <row r="163" spans="1:11" s="73" customFormat="1" ht="32.25" thickBot="1">
      <c r="A163" s="75"/>
      <c r="B163" s="42" t="s">
        <v>145</v>
      </c>
      <c r="C163" s="42" t="s">
        <v>47</v>
      </c>
      <c r="D163" s="113" t="s">
        <v>146</v>
      </c>
      <c r="E163" s="165" t="s">
        <v>233</v>
      </c>
      <c r="F163" s="36"/>
      <c r="G163" s="36">
        <v>2563759</v>
      </c>
      <c r="H163" s="93">
        <f>G163</f>
        <v>2563759</v>
      </c>
      <c r="I163" s="84"/>
      <c r="J163" s="84"/>
      <c r="K163" s="84"/>
    </row>
    <row r="164" spans="1:11" s="73" customFormat="1" ht="35.25" customHeight="1" thickBot="1">
      <c r="A164" s="72"/>
      <c r="B164" s="122" t="s">
        <v>147</v>
      </c>
      <c r="C164" s="122" t="s">
        <v>148</v>
      </c>
      <c r="D164" s="106" t="s">
        <v>149</v>
      </c>
      <c r="E164" s="166" t="s">
        <v>274</v>
      </c>
      <c r="F164" s="123"/>
      <c r="G164" s="37">
        <v>584900</v>
      </c>
      <c r="H164" s="155">
        <f>G164</f>
        <v>584900</v>
      </c>
    </row>
    <row r="165" spans="1:11" s="73" customFormat="1" ht="31.5">
      <c r="A165" s="72"/>
      <c r="B165" s="94" t="s">
        <v>150</v>
      </c>
      <c r="C165" s="94" t="s">
        <v>151</v>
      </c>
      <c r="D165" s="106" t="s">
        <v>149</v>
      </c>
      <c r="E165" s="166" t="s">
        <v>234</v>
      </c>
      <c r="F165" s="37"/>
      <c r="G165" s="37">
        <v>1664560</v>
      </c>
      <c r="H165" s="155">
        <f>G165</f>
        <v>1664560</v>
      </c>
    </row>
    <row r="166" spans="1:11" s="73" customFormat="1" ht="31.5">
      <c r="A166" s="72"/>
      <c r="B166" s="94" t="s">
        <v>152</v>
      </c>
      <c r="C166" s="94" t="s">
        <v>153</v>
      </c>
      <c r="D166" s="106" t="s">
        <v>149</v>
      </c>
      <c r="E166" s="166" t="s">
        <v>235</v>
      </c>
      <c r="F166" s="37"/>
      <c r="G166" s="37">
        <v>6292323</v>
      </c>
      <c r="H166" s="125">
        <f>SUM(F166+G166)</f>
        <v>6292323</v>
      </c>
    </row>
    <row r="167" spans="1:11" s="73" customFormat="1" ht="0.75" customHeight="1">
      <c r="A167" s="72"/>
      <c r="B167" s="94" t="s">
        <v>154</v>
      </c>
      <c r="C167" s="94"/>
      <c r="D167" s="106" t="s">
        <v>149</v>
      </c>
      <c r="E167" s="166" t="s">
        <v>176</v>
      </c>
      <c r="F167" s="37"/>
      <c r="G167" s="37"/>
      <c r="H167" s="125">
        <f>SUM(F167+G167)</f>
        <v>0</v>
      </c>
    </row>
    <row r="168" spans="1:11" s="73" customFormat="1" ht="31.5">
      <c r="A168" s="72"/>
      <c r="B168" s="94" t="s">
        <v>155</v>
      </c>
      <c r="C168" s="94" t="s">
        <v>156</v>
      </c>
      <c r="D168" s="106" t="s">
        <v>149</v>
      </c>
      <c r="E168" s="166" t="s">
        <v>235</v>
      </c>
      <c r="F168" s="37"/>
      <c r="G168" s="37">
        <v>1968</v>
      </c>
      <c r="H168" s="125">
        <f>SUM(F168+G168)</f>
        <v>1968</v>
      </c>
    </row>
    <row r="169" spans="1:11" s="86" customFormat="1" ht="30.75" customHeight="1">
      <c r="A169" s="85"/>
      <c r="B169" s="94" t="s">
        <v>157</v>
      </c>
      <c r="C169" s="94" t="s">
        <v>158</v>
      </c>
      <c r="D169" s="106" t="s">
        <v>149</v>
      </c>
      <c r="E169" s="166" t="s">
        <v>235</v>
      </c>
      <c r="F169" s="37"/>
      <c r="G169" s="37">
        <v>300000</v>
      </c>
      <c r="H169" s="98">
        <f>G169</f>
        <v>300000</v>
      </c>
    </row>
    <row r="170" spans="1:11" s="73" customFormat="1" ht="15.75" hidden="1">
      <c r="A170" s="72"/>
      <c r="B170" s="94" t="s">
        <v>159</v>
      </c>
      <c r="C170" s="94" t="s">
        <v>158</v>
      </c>
      <c r="D170" s="106" t="s">
        <v>149</v>
      </c>
      <c r="E170" s="166" t="s">
        <v>176</v>
      </c>
      <c r="F170" s="37"/>
      <c r="G170" s="37">
        <v>0</v>
      </c>
      <c r="H170" s="98">
        <f t="shared" ref="H170:H175" si="6">SUM(F170+G170)</f>
        <v>0</v>
      </c>
    </row>
    <row r="171" spans="1:11" s="73" customFormat="1" ht="31.5">
      <c r="A171" s="72"/>
      <c r="B171" s="94" t="s">
        <v>75</v>
      </c>
      <c r="C171" s="94" t="s">
        <v>160</v>
      </c>
      <c r="D171" s="106" t="s">
        <v>149</v>
      </c>
      <c r="E171" s="166" t="s">
        <v>235</v>
      </c>
      <c r="F171" s="37"/>
      <c r="G171" s="37">
        <v>1353800</v>
      </c>
      <c r="H171" s="98">
        <f t="shared" si="6"/>
        <v>1353800</v>
      </c>
    </row>
    <row r="172" spans="1:11" s="73" customFormat="1" ht="31.5">
      <c r="A172" s="72"/>
      <c r="B172" s="94" t="s">
        <v>77</v>
      </c>
      <c r="C172" s="94" t="s">
        <v>160</v>
      </c>
      <c r="D172" s="106" t="s">
        <v>149</v>
      </c>
      <c r="E172" s="166" t="s">
        <v>235</v>
      </c>
      <c r="F172" s="37"/>
      <c r="G172" s="37">
        <v>50200</v>
      </c>
      <c r="H172" s="98">
        <f t="shared" si="6"/>
        <v>50200</v>
      </c>
    </row>
    <row r="173" spans="1:11" s="73" customFormat="1" ht="31.5">
      <c r="A173" s="72"/>
      <c r="B173" s="94" t="s">
        <v>279</v>
      </c>
      <c r="C173" s="94" t="s">
        <v>281</v>
      </c>
      <c r="D173" s="106" t="s">
        <v>149</v>
      </c>
      <c r="E173" s="166" t="s">
        <v>235</v>
      </c>
      <c r="F173" s="37"/>
      <c r="G173" s="37">
        <v>60000</v>
      </c>
      <c r="H173" s="98">
        <f t="shared" si="6"/>
        <v>60000</v>
      </c>
    </row>
    <row r="174" spans="1:11" s="73" customFormat="1" ht="31.5">
      <c r="A174" s="72"/>
      <c r="B174" s="94" t="s">
        <v>280</v>
      </c>
      <c r="C174" s="94" t="s">
        <v>102</v>
      </c>
      <c r="D174" s="106" t="s">
        <v>149</v>
      </c>
      <c r="E174" s="166" t="s">
        <v>235</v>
      </c>
      <c r="F174" s="37"/>
      <c r="G174" s="37">
        <v>5000</v>
      </c>
      <c r="H174" s="98">
        <f t="shared" si="6"/>
        <v>5000</v>
      </c>
    </row>
    <row r="175" spans="1:11" s="73" customFormat="1" ht="31.5">
      <c r="A175" s="72"/>
      <c r="B175" s="94" t="s">
        <v>26</v>
      </c>
      <c r="C175" s="94" t="s">
        <v>107</v>
      </c>
      <c r="D175" s="106" t="s">
        <v>149</v>
      </c>
      <c r="E175" s="166" t="s">
        <v>272</v>
      </c>
      <c r="F175" s="37"/>
      <c r="G175" s="37">
        <v>51680</v>
      </c>
      <c r="H175" s="98">
        <f t="shared" si="6"/>
        <v>51680</v>
      </c>
    </row>
    <row r="176" spans="1:11" s="73" customFormat="1" ht="30.75" customHeight="1">
      <c r="A176" s="72"/>
      <c r="B176" s="94" t="s">
        <v>111</v>
      </c>
      <c r="C176" s="94" t="s">
        <v>112</v>
      </c>
      <c r="D176" s="106" t="s">
        <v>149</v>
      </c>
      <c r="E176" s="166" t="s">
        <v>236</v>
      </c>
      <c r="F176" s="37"/>
      <c r="G176" s="37">
        <v>45075</v>
      </c>
      <c r="H176" s="98">
        <f t="shared" ref="H176:H185" si="7">SUM(F176+G176)</f>
        <v>45075</v>
      </c>
    </row>
    <row r="177" spans="1:10" s="73" customFormat="1" ht="30" customHeight="1">
      <c r="A177" s="72"/>
      <c r="B177" s="94" t="s">
        <v>111</v>
      </c>
      <c r="C177" s="94" t="s">
        <v>112</v>
      </c>
      <c r="D177" s="106" t="s">
        <v>146</v>
      </c>
      <c r="E177" s="166" t="s">
        <v>273</v>
      </c>
      <c r="F177" s="123"/>
      <c r="G177" s="123">
        <v>50000</v>
      </c>
      <c r="H177" s="98">
        <f t="shared" si="7"/>
        <v>50000</v>
      </c>
    </row>
    <row r="178" spans="1:10" s="73" customFormat="1" ht="15.75" hidden="1">
      <c r="A178" s="72"/>
      <c r="B178" s="122" t="s">
        <v>117</v>
      </c>
      <c r="C178" s="122" t="s">
        <v>112</v>
      </c>
      <c r="D178" s="106" t="s">
        <v>149</v>
      </c>
      <c r="E178" s="166" t="s">
        <v>176</v>
      </c>
      <c r="F178" s="123"/>
      <c r="G178" s="123"/>
      <c r="H178" s="125">
        <f t="shared" si="7"/>
        <v>0</v>
      </c>
    </row>
    <row r="179" spans="1:10" s="73" customFormat="1" ht="15.75" hidden="1">
      <c r="A179" s="72"/>
      <c r="B179" s="122" t="s">
        <v>161</v>
      </c>
      <c r="C179" s="122" t="s">
        <v>162</v>
      </c>
      <c r="D179" s="106" t="s">
        <v>149</v>
      </c>
      <c r="E179" s="166" t="s">
        <v>176</v>
      </c>
      <c r="F179" s="123"/>
      <c r="G179" s="123">
        <v>0</v>
      </c>
      <c r="H179" s="125">
        <f t="shared" si="7"/>
        <v>0</v>
      </c>
    </row>
    <row r="180" spans="1:10" s="73" customFormat="1" ht="14.25" hidden="1" customHeight="1">
      <c r="A180" s="72"/>
      <c r="B180" s="122" t="s">
        <v>163</v>
      </c>
      <c r="C180" s="122" t="s">
        <v>162</v>
      </c>
      <c r="D180" s="106" t="s">
        <v>149</v>
      </c>
      <c r="E180" s="166" t="s">
        <v>176</v>
      </c>
      <c r="F180" s="123"/>
      <c r="G180" s="123"/>
      <c r="H180" s="125">
        <f t="shared" si="7"/>
        <v>0</v>
      </c>
    </row>
    <row r="181" spans="1:10" s="73" customFormat="1" ht="32.25" customHeight="1">
      <c r="A181" s="72"/>
      <c r="B181" s="122" t="s">
        <v>164</v>
      </c>
      <c r="C181" s="122" t="s">
        <v>165</v>
      </c>
      <c r="D181" s="106" t="s">
        <v>149</v>
      </c>
      <c r="E181" s="166" t="s">
        <v>235</v>
      </c>
      <c r="F181" s="123"/>
      <c r="G181" s="123">
        <v>298000</v>
      </c>
      <c r="H181" s="125">
        <f t="shared" si="7"/>
        <v>298000</v>
      </c>
    </row>
    <row r="182" spans="1:10" ht="16.5" hidden="1" customHeight="1">
      <c r="A182" s="18"/>
      <c r="B182" s="30" t="s">
        <v>166</v>
      </c>
      <c r="C182" s="30" t="s">
        <v>156</v>
      </c>
      <c r="D182" s="21" t="s">
        <v>149</v>
      </c>
      <c r="E182" s="45" t="s">
        <v>176</v>
      </c>
      <c r="F182" s="31"/>
      <c r="G182" s="31">
        <v>0</v>
      </c>
      <c r="H182" s="32">
        <f t="shared" si="7"/>
        <v>0</v>
      </c>
    </row>
    <row r="183" spans="1:10" ht="32.25" thickBot="1">
      <c r="A183" s="18"/>
      <c r="B183" s="46" t="s">
        <v>167</v>
      </c>
      <c r="C183" s="46" t="s">
        <v>168</v>
      </c>
      <c r="D183" s="21" t="s">
        <v>149</v>
      </c>
      <c r="E183" s="45" t="s">
        <v>273</v>
      </c>
      <c r="F183" s="31"/>
      <c r="G183" s="31">
        <v>30000</v>
      </c>
      <c r="H183" s="32">
        <f t="shared" si="7"/>
        <v>30000</v>
      </c>
    </row>
    <row r="184" spans="1:10" ht="32.25" hidden="1" thickBot="1">
      <c r="A184" s="29"/>
      <c r="B184" s="47" t="s">
        <v>124</v>
      </c>
      <c r="C184" s="48" t="s">
        <v>121</v>
      </c>
      <c r="D184" s="21" t="s">
        <v>149</v>
      </c>
      <c r="E184" s="45" t="s">
        <v>169</v>
      </c>
      <c r="F184" s="31"/>
      <c r="G184" s="31"/>
      <c r="H184" s="32">
        <f t="shared" si="7"/>
        <v>0</v>
      </c>
    </row>
    <row r="185" spans="1:10" ht="32.25" hidden="1" thickBot="1">
      <c r="A185" s="49"/>
      <c r="B185" s="50" t="s">
        <v>121</v>
      </c>
      <c r="C185" s="48" t="s">
        <v>122</v>
      </c>
      <c r="D185" s="21" t="s">
        <v>149</v>
      </c>
      <c r="E185" s="45" t="s">
        <v>170</v>
      </c>
      <c r="F185" s="31"/>
      <c r="G185" s="31"/>
      <c r="H185" s="32">
        <f t="shared" si="7"/>
        <v>0</v>
      </c>
    </row>
    <row r="186" spans="1:10" ht="16.5" thickBot="1">
      <c r="A186" s="51"/>
      <c r="B186" s="52"/>
      <c r="C186" s="53"/>
      <c r="D186" s="54" t="s">
        <v>171</v>
      </c>
      <c r="E186" s="55"/>
      <c r="F186" s="56">
        <f>SUM(F10+F69+F79+F96+F113+F148+F154+F162+F73+F160+F144)</f>
        <v>46048380</v>
      </c>
      <c r="G186" s="56">
        <f>SUM(G10+G69+G79+G96+G113+G148+G154+G162+G73+G160+G144)</f>
        <v>68771904</v>
      </c>
      <c r="H186" s="56">
        <f>SUM(H10+H69+H79+H96+H113+H148+H154+H162+H73+H160+H144)</f>
        <v>114820284</v>
      </c>
    </row>
    <row r="187" spans="1:10">
      <c r="D187" s="44"/>
    </row>
    <row r="189" spans="1:10" ht="21.75" customHeight="1">
      <c r="D189" s="2" t="s">
        <v>185</v>
      </c>
      <c r="E189" s="57"/>
      <c r="F189" s="57"/>
      <c r="G189" s="2" t="s">
        <v>172</v>
      </c>
    </row>
    <row r="191" spans="1:10" ht="15" customHeight="1">
      <c r="D191" s="214" t="s">
        <v>178</v>
      </c>
      <c r="E191" s="214"/>
      <c r="F191" s="2"/>
      <c r="G191" s="2" t="s">
        <v>173</v>
      </c>
      <c r="H191" s="58"/>
      <c r="I191" s="58"/>
      <c r="J191" s="58"/>
    </row>
  </sheetData>
  <sheetProtection selectLockedCells="1" selectUnlockedCells="1"/>
  <mergeCells count="3">
    <mergeCell ref="D191:E191"/>
    <mergeCell ref="B7:H7"/>
    <mergeCell ref="D118:D119"/>
  </mergeCells>
  <phoneticPr fontId="32" type="noConversion"/>
  <pageMargins left="0.62986111111111109" right="0.27569444444444446" top="0.2361111111111111" bottom="0.1701388888888889" header="0.51180555555555551" footer="0.51180555555555551"/>
  <pageSetup paperSize="9" scale="45" firstPageNumber="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2016-07-04T13:11:42Z</cp:lastPrinted>
  <dcterms:created xsi:type="dcterms:W3CDTF">2016-01-05T10:54:52Z</dcterms:created>
  <dcterms:modified xsi:type="dcterms:W3CDTF">2021-12-14T13:00:20Z</dcterms:modified>
</cp:coreProperties>
</file>